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Y LINH\Downloads\"/>
    </mc:Choice>
  </mc:AlternateContent>
  <xr:revisionPtr revIDLastSave="0" documentId="13_ncr:1_{4707032D-0842-4E81-9D40-E55562DAC66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K44" sheetId="1" r:id="rId1"/>
    <sheet name="K45" sheetId="2" r:id="rId2"/>
    <sheet name="K46" sheetId="3" r:id="rId3"/>
    <sheet name="K47" sheetId="4" r:id="rId4"/>
    <sheet name="K48" sheetId="5" r:id="rId5"/>
    <sheet name="Tổng hợp Đại Trà" sheetId="7" state="hidden" r:id="rId6"/>
    <sheet name="Tổng hợp CLC" sheetId="8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8" l="1"/>
  <c r="J12" i="8" l="1"/>
  <c r="D47" i="8"/>
  <c r="D48" i="8"/>
  <c r="D6" i="8"/>
  <c r="I32" i="8"/>
  <c r="I43" i="8"/>
  <c r="G17" i="8" l="1"/>
  <c r="F26" i="8"/>
  <c r="G22" i="8" l="1"/>
  <c r="G21" i="8"/>
  <c r="G19" i="8"/>
  <c r="G10" i="8"/>
  <c r="G11" i="8"/>
  <c r="G35" i="8"/>
  <c r="G33" i="8"/>
  <c r="G28" i="8"/>
  <c r="G26" i="8"/>
  <c r="G18" i="8"/>
  <c r="F33" i="8"/>
  <c r="F24" i="8"/>
  <c r="F22" i="8"/>
  <c r="F21" i="8"/>
  <c r="F10" i="8"/>
  <c r="D51" i="7"/>
  <c r="D43" i="7"/>
  <c r="D42" i="7"/>
  <c r="D41" i="7"/>
  <c r="D40" i="7"/>
  <c r="D36" i="7"/>
  <c r="D34" i="7"/>
  <c r="D33" i="7"/>
  <c r="D25" i="7"/>
  <c r="D24" i="7"/>
  <c r="D19" i="7"/>
  <c r="D16" i="7"/>
  <c r="D15" i="7"/>
  <c r="D13" i="7"/>
  <c r="D12" i="7"/>
  <c r="D11" i="7"/>
  <c r="D10" i="7"/>
  <c r="D9" i="7"/>
  <c r="D7" i="7"/>
  <c r="D51" i="8" l="1"/>
  <c r="D24" i="8"/>
  <c r="I24" i="8" s="1"/>
  <c r="D42" i="8"/>
  <c r="I42" i="8" s="1"/>
  <c r="D41" i="8"/>
  <c r="I41" i="8" s="1"/>
  <c r="D40" i="8"/>
  <c r="I40" i="8" s="1"/>
  <c r="D35" i="8"/>
  <c r="I35" i="8" s="1"/>
  <c r="D11" i="8"/>
  <c r="I11" i="8" s="1"/>
  <c r="D7" i="8"/>
  <c r="D34" i="8"/>
  <c r="I34" i="8" s="1"/>
  <c r="D33" i="8"/>
  <c r="I33" i="8" s="1"/>
  <c r="D29" i="8"/>
  <c r="D28" i="8"/>
  <c r="I28" i="8" s="1"/>
  <c r="D27" i="8"/>
  <c r="I27" i="8" s="1"/>
  <c r="D26" i="8"/>
  <c r="I26" i="8" s="1"/>
  <c r="D25" i="8"/>
  <c r="D20" i="8"/>
  <c r="D23" i="8"/>
  <c r="I23" i="8" s="1"/>
  <c r="D22" i="8"/>
  <c r="I22" i="8" s="1"/>
  <c r="D21" i="8"/>
  <c r="I21" i="8" s="1"/>
  <c r="D15" i="8"/>
  <c r="I15" i="8" s="1"/>
  <c r="D19" i="8"/>
  <c r="D18" i="8"/>
  <c r="I18" i="8" s="1"/>
  <c r="D17" i="8"/>
  <c r="D16" i="8"/>
  <c r="D12" i="8"/>
  <c r="I12" i="8" s="1"/>
  <c r="D14" i="8"/>
  <c r="I14" i="8" s="1"/>
  <c r="D13" i="8"/>
  <c r="D10" i="8"/>
  <c r="D9" i="8"/>
</calcChain>
</file>

<file path=xl/sharedStrings.xml><?xml version="1.0" encoding="utf-8"?>
<sst xmlns="http://schemas.openxmlformats.org/spreadsheetml/2006/main" count="1380" uniqueCount="383">
  <si>
    <t>STT</t>
  </si>
  <si>
    <t>Tên môn học</t>
  </si>
  <si>
    <t>Tên giáo trình</t>
  </si>
  <si>
    <t xml:space="preserve"> Đơn giá </t>
  </si>
  <si>
    <t>Tài liệu tham khảo</t>
  </si>
  <si>
    <t>Luật Ngân hàng</t>
  </si>
  <si>
    <t>Quản trị nhân sự</t>
  </si>
  <si>
    <t>Quản trị sản xuất</t>
  </si>
  <si>
    <t>Luật học so sánh</t>
  </si>
  <si>
    <t>Quản trị chiến lược</t>
  </si>
  <si>
    <t>Quản trị tài chính</t>
  </si>
  <si>
    <t>Quản trị Marketing</t>
  </si>
  <si>
    <t>Pháp luật thanh tra và khiếu nại, tố cáo</t>
  </si>
  <si>
    <t>Quản trị dự án</t>
  </si>
  <si>
    <t>Pháp luật kinh doanh bảo hiểm</t>
  </si>
  <si>
    <t>Pháp luật xuất nhập khẩu</t>
  </si>
  <si>
    <t>Tội phạm học</t>
  </si>
  <si>
    <t>Tort Law (Luật Bồi thường thiệt hại ngoài hợp đồng)</t>
  </si>
  <si>
    <t>Juvenile Criminal Justice (Tư pháp hình sự người chưa thành niên)</t>
  </si>
  <si>
    <t>Contract of International Sales of Goods (hợp đồng mua bán hàng hóa quốc tế)</t>
  </si>
  <si>
    <t>Comparative Law (Luật So sánh)</t>
  </si>
  <si>
    <t>Luật cạnh tranh</t>
  </si>
  <si>
    <t>Ngoại khóa</t>
  </si>
  <si>
    <t>International Trade Law (Luật Thương mại quốc tế)</t>
  </si>
  <si>
    <t>Luật Tố tụng hành chính</t>
  </si>
  <si>
    <t>Giám sát hiến pháp</t>
  </si>
  <si>
    <t>Kỹ năng thực hành pháp luật</t>
  </si>
  <si>
    <t>Luật Tố tụng hình sự</t>
  </si>
  <si>
    <t>Lớp TM 45</t>
  </si>
  <si>
    <t>Lớp DS 45</t>
  </si>
  <si>
    <t>Lớp QT 45</t>
  </si>
  <si>
    <t>Luật Đất đai</t>
  </si>
  <si>
    <t>Luật Lao động</t>
  </si>
  <si>
    <t>Kỹ năng đàm phán, soạn thảo hợp đồng</t>
  </si>
  <si>
    <t>Luật Hiến pháp nước ngoài</t>
  </si>
  <si>
    <t>Luật Tố tụng dân sự</t>
  </si>
  <si>
    <t>Kỹ năng soạn thảo văn bản</t>
  </si>
  <si>
    <t>Lớp HS 45</t>
  </si>
  <si>
    <t>Tài liệu học tập luật so sánh</t>
  </si>
  <si>
    <t>Giáo trình pháp luật về cạnh tranh và giải quyết tranh chấp thương mại</t>
  </si>
  <si>
    <t>Luật cạnh tranh và các văn bản</t>
  </si>
  <si>
    <t>Giáo trình luật thương mại quốc tế - Phần 1</t>
  </si>
  <si>
    <t>Giáo trình luật thương mại quốc tế - Phần 2</t>
  </si>
  <si>
    <t>Hướng dẫn học tập và các văn bản luật thương mại quốc tế</t>
  </si>
  <si>
    <t>Lớp HC 45 A-B</t>
  </si>
  <si>
    <t>Luật Sở hữu trí tuệ</t>
  </si>
  <si>
    <t>Lịch sử Nhà nước và pháp luật</t>
  </si>
  <si>
    <t>Luật Thuế</t>
  </si>
  <si>
    <t>Phân tích hoạt động kinh doanh</t>
  </si>
  <si>
    <t>Kế toán quản trị</t>
  </si>
  <si>
    <t>Pháp luật kinh doanh bất động sản</t>
  </si>
  <si>
    <t>Công tác pháp chế trong doanh nghiệp</t>
  </si>
  <si>
    <t>Pháp luật về y tế và vệ sinh an toàn thực phẩm</t>
  </si>
  <si>
    <t>Luật Thương mại quốc tế</t>
  </si>
  <si>
    <t>Hệ thống thông tin quản lý</t>
  </si>
  <si>
    <t>Lớp QT 45 A</t>
  </si>
  <si>
    <t>Giao dịch dân sự về bất động sản</t>
  </si>
  <si>
    <t>Lớp QT 45 B</t>
  </si>
  <si>
    <t>Nghệ thuật lãnh đạo</t>
  </si>
  <si>
    <t>Quản trị chất lượng</t>
  </si>
  <si>
    <t>Khởi sự kinh doanh</t>
  </si>
  <si>
    <t xml:space="preserve">Lớp QTKD 45 </t>
  </si>
  <si>
    <t>Lớp CLC 45 A</t>
  </si>
  <si>
    <t>WTO Law (Luật WTO)</t>
  </si>
  <si>
    <t>Customary Law and Precedents (Tập quán pháp và tiền lệ pháp)</t>
  </si>
  <si>
    <t>Luật Môi trường</t>
  </si>
  <si>
    <t>US and EU Competition Law</t>
  </si>
  <si>
    <t>Lớp CLC 45 B</t>
  </si>
  <si>
    <t>Lớp CLC 45 C</t>
  </si>
  <si>
    <t>Victimology (Nạn nhân học)</t>
  </si>
  <si>
    <t>Alternative Dispute Resolution In Civil Cases (Phương thức giải quyết tranh chấp dân sự ngoài tòa án)</t>
  </si>
  <si>
    <t>Comparative Intellectual property law (Luật sở hữu trí tuệ so sánh)</t>
  </si>
  <si>
    <t>Thi hành án dân sự</t>
  </si>
  <si>
    <t>Tâm lý học tư pháp</t>
  </si>
  <si>
    <t>Lý luận định tội</t>
  </si>
  <si>
    <t>Lớp CLC 45 D</t>
  </si>
  <si>
    <t>Law of Contract (Luật hợp đồng)</t>
  </si>
  <si>
    <t>Sales Management</t>
  </si>
  <si>
    <t>Corporation Law (Luật Công ty)</t>
  </si>
  <si>
    <t>Pháp luật kinh doanh chứng khoán</t>
  </si>
  <si>
    <t>Lớp CLC 45 QTKD</t>
  </si>
  <si>
    <t>Public Relations</t>
  </si>
  <si>
    <t>Consumer behaviour</t>
  </si>
  <si>
    <t>Brand management</t>
  </si>
  <si>
    <t>Lớp CLC 45 QTL A-B</t>
  </si>
  <si>
    <t>Pháp luật giải quyết tranh chấp hợp đồng Thương mại quốc tế</t>
  </si>
  <si>
    <t>Pháp luật thương mại ASEAN</t>
  </si>
  <si>
    <t>Contrat de Vente des marchandises internationals (Hợp đồng mua bán hàng hóa quốc tế)</t>
  </si>
  <si>
    <t>Droit international privé compare (Tư pháp quốc tế so sánh Việt Nam và Pháp)</t>
  </si>
  <si>
    <t>Pháp luật Giải quyết tranh chấp thương mại ngoài tòa án</t>
  </si>
  <si>
    <t>Pháp luật quốc tế về sở hữu trí tuệ</t>
  </si>
  <si>
    <t>Droit de l’Organisation Mondiale du Commerce</t>
  </si>
  <si>
    <t>Ngoại khóa với Giáo sư nước ngoài</t>
  </si>
  <si>
    <t>Lớp CLC 45 AUF</t>
  </si>
  <si>
    <t>Luật biển</t>
  </si>
  <si>
    <t>Luật Nhật Bản 3</t>
  </si>
  <si>
    <t>Luật Nhật Bản 2</t>
  </si>
  <si>
    <t>Lớp CLC 45 CJL</t>
  </si>
  <si>
    <t>Corporation Law (Luật công ty)</t>
  </si>
  <si>
    <t>Logic học</t>
  </si>
  <si>
    <t>Luật Hình sự phần các tội phạm</t>
  </si>
  <si>
    <t>Pháp luật thương mại hàng hoá và dịch vụ</t>
  </si>
  <si>
    <t>Thi hành án Dân sự</t>
  </si>
  <si>
    <t>Lớp CLC 46 A</t>
  </si>
  <si>
    <t>Lớp CLC 46 B</t>
  </si>
  <si>
    <t>Lớp CLC 46 C</t>
  </si>
  <si>
    <t>Customary Law and Precedent (Tập quán pháp và tiền lệ pháp)</t>
  </si>
  <si>
    <t>Comparative Criminal Law (Luật Hình sự so sánh)</t>
  </si>
  <si>
    <t>Pháp luật về tổ chức chính quyền địa phương</t>
  </si>
  <si>
    <t>Lớp CLC 46 D</t>
  </si>
  <si>
    <t>Lớp CLC 46 E</t>
  </si>
  <si>
    <t>Lớp CLC 46 F</t>
  </si>
  <si>
    <t>Public International Law (Công pháp quốc tế)</t>
  </si>
  <si>
    <t>Pháp luật về chủ thể kinh doanh</t>
  </si>
  <si>
    <t>Văn hóa doanh nghiệp</t>
  </si>
  <si>
    <t>Giao tiếp trong kinh doanh</t>
  </si>
  <si>
    <t>Lớp CLC 46 QTKD</t>
  </si>
  <si>
    <t>Cross-border Mergers and Acquisition (Pháp luật về mua bán, sáp nhập doanh nghiệp)</t>
  </si>
  <si>
    <t>Banking Law (Luật Ngân hàng)</t>
  </si>
  <si>
    <t>Investment Law (Luật Đầu tư)</t>
  </si>
  <si>
    <t>Extracurricular 2 (Ngoại khóa HP2)</t>
  </si>
  <si>
    <t>Civil Procedure Law (Luật Tố tụng dân sự)</t>
  </si>
  <si>
    <t>Lớp CLC 46 TA</t>
  </si>
  <si>
    <t>Legal Reasoning and Legal Methodology (Lập luận Pháp lý và Phương pháp nghiên cứu)</t>
  </si>
  <si>
    <t>Kinh tế lượng</t>
  </si>
  <si>
    <t>Nguyên lý kế toán</t>
  </si>
  <si>
    <t>Lớp CLC 46 QTL A</t>
  </si>
  <si>
    <t>Lớp CLC 46 QTL B</t>
  </si>
  <si>
    <t>Droit du contrat francais (Luật Hợp đồng của Pháp)</t>
  </si>
  <si>
    <t>Droit de l'arbitrage Vietnamien (Trọng tài thương mại Việt Nam)</t>
  </si>
  <si>
    <t>Droit de la famille et des enfants (Luật Hôn nhân gia đình và trẻ em)</t>
  </si>
  <si>
    <t>Coutume du commerce international (Tập quán thương mại quốc tế)</t>
  </si>
  <si>
    <t>Responsabilité délictuelle</t>
  </si>
  <si>
    <t>Lớp CLC 46 AUF</t>
  </si>
  <si>
    <t>Lịch sử đảng Cộng sản Việt Nam</t>
  </si>
  <si>
    <t>Tiếng Nhật pháp lý 3</t>
  </si>
  <si>
    <t>Lớp CLC 46 CJL</t>
  </si>
  <si>
    <t>Giáo dục thể chất HP 2, 3 - Bơi lội</t>
  </si>
  <si>
    <t>Tư tưởng Hồ Chí Minh</t>
  </si>
  <si>
    <t>Hợp đồng và bồi thường thiệt hại ngoài hợp đồng</t>
  </si>
  <si>
    <t>Luật Hôn nhân và gia đình</t>
  </si>
  <si>
    <t>Tin học đại cương</t>
  </si>
  <si>
    <t>Lớp CLC 47 A-B-C</t>
  </si>
  <si>
    <t>Lớp CLC 47 D</t>
  </si>
  <si>
    <t>Công pháp quốc tế</t>
  </si>
  <si>
    <t>Luật Hình sự phần chung</t>
  </si>
  <si>
    <t>Xã hội học pháp luật</t>
  </si>
  <si>
    <t>Kinh tế chính trị Mác - Lê Nin</t>
  </si>
  <si>
    <t>Lớp CLC 47 E</t>
  </si>
  <si>
    <t>Lớp CLC 47 F</t>
  </si>
  <si>
    <t>Business statistics (Thống kê kinh doanh)</t>
  </si>
  <si>
    <t>Kinh tế vĩ mô</t>
  </si>
  <si>
    <t>Marketing căn bản</t>
  </si>
  <si>
    <t>Toán cao cấp HP2</t>
  </si>
  <si>
    <t>Lớp CLC 47 QTKD</t>
  </si>
  <si>
    <t>Law of the Sea (Luật Biển)</t>
  </si>
  <si>
    <t>Contract Law (Luật Hợp đồng)</t>
  </si>
  <si>
    <t>Chủ nghĩa xã hội khoa học (Scientific socialism)</t>
  </si>
  <si>
    <t>Giáo dục thể chất HP2,3 - Bơi lội (Physical Education 2,3 - Swimming)</t>
  </si>
  <si>
    <t>Administrative Law (Luật Hành chính)</t>
  </si>
  <si>
    <t>Lịch sử Đảng Cộng sản Việt Nam (History of the Vietnamese Communist Party)</t>
  </si>
  <si>
    <t>Law on Business Organizations (Pháp luật về chủ thể kinh doanh)</t>
  </si>
  <si>
    <t>Lớp CLC 47 TA</t>
  </si>
  <si>
    <t>Kinh tế vi mô</t>
  </si>
  <si>
    <t>Lý thuyết Tài chính và tiền tệ</t>
  </si>
  <si>
    <t>Lý thuyết xác suất và thống kê toán</t>
  </si>
  <si>
    <t>Lớp CLC 47 QTL A - B</t>
  </si>
  <si>
    <t>Hợp đồng Dân sự và trách nhiệm bồi thường thiệt hại ngoài hợp đồng</t>
  </si>
  <si>
    <t>Lớp CLC 47 AUF</t>
  </si>
  <si>
    <t>Tiếng Nhật pháp lý 1</t>
  </si>
  <si>
    <t>Lớp CLC 47 CJL</t>
  </si>
  <si>
    <t>Lớp QTL 44 A - B</t>
  </si>
  <si>
    <t>Lớp CLC QTL 44 A - B</t>
  </si>
  <si>
    <t>Luật Hiến pháp</t>
  </si>
  <si>
    <t>Lý luận về Nhà nước và pháp luật</t>
  </si>
  <si>
    <t>Giáo dục thể chất HP1 - Bơi lội</t>
  </si>
  <si>
    <t>Triết học Mác Lênin</t>
  </si>
  <si>
    <t>Lớp TM 48 A - B</t>
  </si>
  <si>
    <t>Lớp DS 48 A - B</t>
  </si>
  <si>
    <t>Lớp QT 48</t>
  </si>
  <si>
    <t>Tâm lý học đại cương</t>
  </si>
  <si>
    <t>Lớp HS 48 A - B</t>
  </si>
  <si>
    <t>Lớp HC 48 A - B</t>
  </si>
  <si>
    <t>Toán cao cấp</t>
  </si>
  <si>
    <t>Lớp QTL 48 A - B</t>
  </si>
  <si>
    <t>Lớp QTKD 48 A - B</t>
  </si>
  <si>
    <t>Lớp CLC 48 A - B - C - D - E - F</t>
  </si>
  <si>
    <t>Quản trị học</t>
  </si>
  <si>
    <t>Lớp CLC 48 QTKD</t>
  </si>
  <si>
    <t>Constitutional Law (Luật Hiến pháp)</t>
  </si>
  <si>
    <t>Lý luận về nhà nước và pháp luật (Theory of State and Law)</t>
  </si>
  <si>
    <t>Giáo dục thể chất HP1 - Bơi lội (Physical Education 1 - Swimming)</t>
  </si>
  <si>
    <t>Triết học Mác - Lênin (Marxist-Leninist philosophy)</t>
  </si>
  <si>
    <t>Lớp CLC 48 TA</t>
  </si>
  <si>
    <t>Toán cao cấp HP1</t>
  </si>
  <si>
    <t>Lớp CLC 48 QTL A - B</t>
  </si>
  <si>
    <t>Đại cương văn hoá Việt Nam</t>
  </si>
  <si>
    <t>Lớp CLC 48 AUF</t>
  </si>
  <si>
    <t>Lớp CLC 48 CJL</t>
  </si>
  <si>
    <t>Ngữ pháp tiếng Anh nâng cao (Advanced Grammar)</t>
  </si>
  <si>
    <t>Kỹ năng ngôn ngữ HP1 (Language Skills 1)</t>
  </si>
  <si>
    <t>Kỹ năng ngôn ngữ HP2 (Language Skills 2)</t>
  </si>
  <si>
    <t>Lớp LE 48 A - B</t>
  </si>
  <si>
    <t>Lớp TMQT 48</t>
  </si>
  <si>
    <t>Giáo trình luật tố tụng hành chính</t>
  </si>
  <si>
    <t>Giáo trình luật tố tụng hình sự</t>
  </si>
  <si>
    <t>Luật tố tụng hàn chính</t>
  </si>
  <si>
    <t>Hướng dẫn học tập luật tố tụng hành chính</t>
  </si>
  <si>
    <t>Tài liệu học tập tố tụng hình sự</t>
  </si>
  <si>
    <t>Luật tố tụng hình sự và các văn bản</t>
  </si>
  <si>
    <t>Giáo trình luật đất đai</t>
  </si>
  <si>
    <t>Đang tái bản</t>
  </si>
  <si>
    <t>Luật đất đai và hệ thống các văn bản hướng dẫn thi hành</t>
  </si>
  <si>
    <t>Giáo trình luật lao động</t>
  </si>
  <si>
    <t>Luật lao động</t>
  </si>
  <si>
    <t>Chỉ dẫn tra cứu và áp dụng luật lao động</t>
  </si>
  <si>
    <t>Giáo trình luật ngân hàng</t>
  </si>
  <si>
    <t>Hệ thống văn bản pháp luật ngân hàng</t>
  </si>
  <si>
    <t>Giáo trình luật tố tụng dân sự</t>
  </si>
  <si>
    <t>Bộ luật tố tụng dân sự</t>
  </si>
  <si>
    <t>Đang in</t>
  </si>
  <si>
    <t>Sách tình huống luật tố tụng dân sự</t>
  </si>
  <si>
    <t xml:space="preserve">Giáo trình kỹ thuật soạn thảo văn bản </t>
  </si>
  <si>
    <t>Hệ thống văn bản môn kỹ năng soạn thảo văn bản</t>
  </si>
  <si>
    <t>Giáo trình luật sỡ hữu trí tuệ</t>
  </si>
  <si>
    <t>Sách tình huống luật sỡ hữu trí tuệ</t>
  </si>
  <si>
    <t>Luật sỡ hữu trí tuệ</t>
  </si>
  <si>
    <t xml:space="preserve">Giáo trình lịch sử nhà nước và pháp luật Thế Giới </t>
  </si>
  <si>
    <t>Giáo trình lịch sử nhà nước và pháp luật Việt Nam</t>
  </si>
  <si>
    <t xml:space="preserve">Giáo trình luật thuế </t>
  </si>
  <si>
    <t>Hệ văn bản pháp luật về thuế</t>
  </si>
  <si>
    <t xml:space="preserve">Hướng dẫn học tập và văn bản môn luật thương mại quốc tế </t>
  </si>
  <si>
    <t xml:space="preserve">TBG luật môi trường </t>
  </si>
  <si>
    <t xml:space="preserve">Luật bảo vệ môi trường </t>
  </si>
  <si>
    <t>Luật thi hành án dân sự</t>
  </si>
  <si>
    <t>Giáo trình Logic</t>
  </si>
  <si>
    <t>Giáo trình luật hình sự Việt Nam - Phần các tội phạm (Quyển 1)</t>
  </si>
  <si>
    <t>Giáo trình luật hình sự Việt Nam - Phần các tội phạm (Quyển 2)</t>
  </si>
  <si>
    <t>Bộ luật hình sự</t>
  </si>
  <si>
    <t>Giáo trình pháp luật thương mại hàng hóa và dịch vụ</t>
  </si>
  <si>
    <t>Sách tình huống thương mại hàng hóa và dịch vụ</t>
  </si>
  <si>
    <t xml:space="preserve">Luật thương mại, luật quản lý ngoại thương </t>
  </si>
  <si>
    <t>Hệ thống văn bản luật tổ chức chính quyền địa phương</t>
  </si>
  <si>
    <t xml:space="preserve">Đề cương câu hỏi ôn tập tổ chức chính quyền địa phương </t>
  </si>
  <si>
    <t>Giáo trình công pháp quốc tế - Quyển 1</t>
  </si>
  <si>
    <t>Giáo trình công pháp quốc tế - Quyển 2</t>
  </si>
  <si>
    <t xml:space="preserve">Giáo trình pháp luật về chủ thể kinh doanh </t>
  </si>
  <si>
    <t xml:space="preserve">Luật doanh nghiệp </t>
  </si>
  <si>
    <t xml:space="preserve">Giáo trình luật đất đai </t>
  </si>
  <si>
    <t>Luật đất đai và các văn bản</t>
  </si>
  <si>
    <t>Giáo trình pháp luật trọng tài thương mại</t>
  </si>
  <si>
    <t>Luật trọng tài thương mại và các văn bản</t>
  </si>
  <si>
    <t>Giáo trình lịch sử Đảng cộng sản Việt Nam</t>
  </si>
  <si>
    <t>Giáo trình tư tưởng HCM</t>
  </si>
  <si>
    <t>Giáo trình pháp luật hợp đồng và bồi thường thiệt hại ngoài hợp đồng</t>
  </si>
  <si>
    <t>Sách tình huống pháp luật hợp đồng và bồi thường thiệt hại ngoài hợp đồng</t>
  </si>
  <si>
    <t>Giáo trình luật hôn nhân và gia đình Việt Nam</t>
  </si>
  <si>
    <t>HT VB QP PL trích văn bản quy phạm pháp luật,án lệ về Hôn nhân và gia đình</t>
  </si>
  <si>
    <t>Sách tình huống luật hôn nhân và gia đình</t>
  </si>
  <si>
    <t>Giáo trình luật hình sự Việt Nam - Phần chung</t>
  </si>
  <si>
    <t>Hướng dẫn học tập luật hình sự phần chung</t>
  </si>
  <si>
    <t>Giáo trình kinh tế chính trị Mac - Lê nin</t>
  </si>
  <si>
    <t>TBG tin học đại cương Mos - word 2016</t>
  </si>
  <si>
    <t xml:space="preserve">Giáo trình chủ nghĩa xã hội khoa học </t>
  </si>
  <si>
    <t>Giáo trình luật hành chính</t>
  </si>
  <si>
    <t>Hướng dẫn môn học luật hành chính</t>
  </si>
  <si>
    <t>Giáo trình logic</t>
  </si>
  <si>
    <t>Giáo trình luật hiếp pháp Việt Nam</t>
  </si>
  <si>
    <t>Hệ thống văn bản luật hiến pháp</t>
  </si>
  <si>
    <t xml:space="preserve">Tập bài giảng lý luận về pháp luật </t>
  </si>
  <si>
    <t xml:space="preserve">Tập bài giảng lý luận về nhà nước </t>
  </si>
  <si>
    <t>Tập bài giảng tin học đại cương Mos - Word 2016</t>
  </si>
  <si>
    <t>Giáo trình triết học Mac - Lênin</t>
  </si>
  <si>
    <t>Giáo trình tâm lý học đại cương</t>
  </si>
  <si>
    <t>Tập bài giảng Đại cương văn hóa Việt Nam</t>
  </si>
  <si>
    <t>Giáo trình logic học</t>
  </si>
  <si>
    <t>Luật tố tụng hành chính</t>
  </si>
  <si>
    <t>Tên sách</t>
  </si>
  <si>
    <t xml:space="preserve">Số tiền </t>
  </si>
  <si>
    <t>SL</t>
  </si>
  <si>
    <t>Số Lớp</t>
  </si>
  <si>
    <t>Tổng kho Q4</t>
  </si>
  <si>
    <t>Nhập bổ sung</t>
  </si>
  <si>
    <t>Tổng SL 3 Kho</t>
  </si>
  <si>
    <t>Giáo trình tư pháp quốc tế</t>
  </si>
  <si>
    <t>Giáo trình luật thuế</t>
  </si>
  <si>
    <t>Giáo trình tố tụng hình sự</t>
  </si>
  <si>
    <t>Giáo trình thương mại quốc tế P1</t>
  </si>
  <si>
    <t>Giáo trình thương mại quốc tế P2</t>
  </si>
  <si>
    <t>Giáo trình tố tụng hành chính</t>
  </si>
  <si>
    <t>Giáo trình pháp luật cạnh tranh và giải quyết tranh chấp</t>
  </si>
  <si>
    <t>Giáo trình sỡ hữu trí tuệ</t>
  </si>
  <si>
    <t xml:space="preserve">Giáo trình lất đất đai </t>
  </si>
  <si>
    <t>Giáo trình hình sự Phần chung</t>
  </si>
  <si>
    <t>Giáo trình pháp luật chủ thể kinh doanh</t>
  </si>
  <si>
    <t>Giáo trình tố tụng dan sự</t>
  </si>
  <si>
    <t xml:space="preserve">Giáo trình hôn nhân và gia đình </t>
  </si>
  <si>
    <t>Giáo trình hình sự Phần các tội phạm Q1</t>
  </si>
  <si>
    <t>Giáo trình hình sự Phần các tội phạm Q2</t>
  </si>
  <si>
    <t>Giáo trình thương mại hàng hóa và dịch vụ</t>
  </si>
  <si>
    <t xml:space="preserve">TBG tin học </t>
  </si>
  <si>
    <t>Giáo trình hợp đồng và bồi thường thiệt hại ngoài hợp đồng</t>
  </si>
  <si>
    <t>TBG đại cương văn hóa</t>
  </si>
  <si>
    <t>Giáo trình pháp luật về tài sản</t>
  </si>
  <si>
    <t>Giáo trình lịch sử nhà nước và pl Thế Giới</t>
  </si>
  <si>
    <t>Giáo trình lịch sử nhà nước và pl Việt Nam</t>
  </si>
  <si>
    <t>TBG môi trường</t>
  </si>
  <si>
    <t>Giáo trình những quy định chung dân sự</t>
  </si>
  <si>
    <t xml:space="preserve">CLC 45 A - B - C - D - </t>
  </si>
  <si>
    <t xml:space="preserve">CLC 47 D - CLC 47 QTL A - B - AUF 47 - CJL 47 -  </t>
  </si>
  <si>
    <t xml:space="preserve">CLC 47 A - B - C - CLC 47 E - F - </t>
  </si>
  <si>
    <t xml:space="preserve">CLC 46 A - B - C - E - F - CLC 47 D - </t>
  </si>
  <si>
    <t xml:space="preserve">CLC 46 A - B - C - E - F - </t>
  </si>
  <si>
    <t>Giáo trình công pháp quốc tế Q1</t>
  </si>
  <si>
    <t>Giáo trình công pháp quốc tế Q2</t>
  </si>
  <si>
    <t xml:space="preserve">AUF 48 - CJL 48 - </t>
  </si>
  <si>
    <t xml:space="preserve">CLC 47 TA - </t>
  </si>
  <si>
    <t>Giáo trình kỹ thuật soạn thảo văn bản</t>
  </si>
  <si>
    <t xml:space="preserve">HS 45 - HC 45 A,B - </t>
  </si>
  <si>
    <t xml:space="preserve">Giáo trình pháp luật trọng tài thương mại </t>
  </si>
  <si>
    <t xml:space="preserve">CLC 46 AUF - </t>
  </si>
  <si>
    <t xml:space="preserve">Giáo trình luật hiến pháp </t>
  </si>
  <si>
    <t xml:space="preserve">TBG lý luận về nhà nước </t>
  </si>
  <si>
    <t>TBG lý luận về pháp luật</t>
  </si>
  <si>
    <t xml:space="preserve">Giáo trình tâm lý học đại cương </t>
  </si>
  <si>
    <t xml:space="preserve">HS 48 A - B - HC 48 A - B - QTL 48 A - B - </t>
  </si>
  <si>
    <t xml:space="preserve">Giáo trình lịch sử đảng </t>
  </si>
  <si>
    <t xml:space="preserve">Giáo trình tư tưởng </t>
  </si>
  <si>
    <t xml:space="preserve">Giáo trình kinh tế chính trị </t>
  </si>
  <si>
    <t xml:space="preserve">Giáo trình triết học </t>
  </si>
  <si>
    <t xml:space="preserve">CLC QTL 44A,B - 
CLC 45 A -  B - C - </t>
  </si>
  <si>
    <t xml:space="preserve">CLC 46 QTKD - 
CLC 47 D - CLC 47 TA - CLC 47 QTL A - B -  AUF 47 - CJL 47 - </t>
  </si>
  <si>
    <t xml:space="preserve">CLC 46 A - B - C - E - F - 
CLC 47 D - </t>
  </si>
  <si>
    <t xml:space="preserve">CLC 46 QTKD - CLC 46 QTL A - B - 
CLC 47 A - B - C - CLC 47 D - CLC 47 E - F - AUF 47 - CJL 47 -  </t>
  </si>
  <si>
    <t xml:space="preserve">CLC 46 QTKD - CLC 46 QTL A - B - 
CLC 47 TA - AUF 47 - CJL 47 - </t>
  </si>
  <si>
    <t xml:space="preserve">CLC 45 QTL A - B - 
CLC 46 D - CLC 46 AUF -  CJL 46 - 
CLC 47 QTKD </t>
  </si>
  <si>
    <t xml:space="preserve">
CLC 46 D - CLC 46 QTL A- B - CLC 46 AUF - CJL 46 - </t>
  </si>
  <si>
    <t xml:space="preserve">CLC QTL 44A,B - 
CLC 45 D -  CLC 45 AUF - CLC 45 CJL - 
CLC 46 A - B - C - E - F - </t>
  </si>
  <si>
    <t xml:space="preserve">CLC QTL 44A,B - 
CLC 45 D - CLC 45 AUF - CLC 45 CJL  - 
CLC 46 A - B - C - E - F- </t>
  </si>
  <si>
    <t xml:space="preserve">
CLC 47 QTL A - B - AUF 47 - CJL 47 - </t>
  </si>
  <si>
    <t xml:space="preserve">
CLC 46 A - B - C - E - F -  TA - </t>
  </si>
  <si>
    <t xml:space="preserve">
CLC 46 QTL A - B -  CJL 46 - 
CLC 47 D - AUF 47 - </t>
  </si>
  <si>
    <t xml:space="preserve">
CLC 46 D- CLC 46 TA - CLC 46 QTL A - B - CLC 46 AUF - CJL 46 - </t>
  </si>
  <si>
    <t xml:space="preserve">CLC 47 A - B - C - CLC 47 E - F - 
CLC QTKD 48 - CLC 48 QTL A - B - </t>
  </si>
  <si>
    <t xml:space="preserve">
CLC 46 D - 
CLC 47 A - B - C - CLC 47 E - F - </t>
  </si>
  <si>
    <t xml:space="preserve">
CLC 46 QTL A - B - 
CLC 47 D - 
AUF 48 - CJL 48 - </t>
  </si>
  <si>
    <t xml:space="preserve">
CLC 46 QTL A - B - 
CLC 47 D - 
AUF 48 - CJL 48 -  </t>
  </si>
  <si>
    <t xml:space="preserve">CLC 46 A - B - C - E - F - 
CLC 47 QTL A - B - 
</t>
  </si>
  <si>
    <t xml:space="preserve">CLC 48 A - B - C - D - E - F - CLC 48 TA - CLC 48 QTL A - B - AUF 48 - CJL 48 </t>
  </si>
  <si>
    <t>CLC 48 A - B - C - D - E - F - CLC 48 TA - CLC 48 QTL A - B - AUF 48 - CJL 48</t>
  </si>
  <si>
    <t xml:space="preserve">CLC 48 A - B - C - D - E - F - CLC 48 TA -CLC 48 QTL A - B - AUF 48 - CJL 48 </t>
  </si>
  <si>
    <t xml:space="preserve">CLC 48 A - B - C - D - E - F - CLC QTKD 48 - CLC 48 TA - CLC 48 QTL A - B - AUF 48 - CJL 48  </t>
  </si>
  <si>
    <t xml:space="preserve">HS 45 - HC 45 A,B  
</t>
  </si>
  <si>
    <t xml:space="preserve">QT 45 A, B </t>
  </si>
  <si>
    <t xml:space="preserve">TM 45- DS 45- QT 45- 
</t>
  </si>
  <si>
    <t xml:space="preserve">
QT 45 A,B - QTKD 45</t>
  </si>
  <si>
    <t xml:space="preserve">
QT 45 A,B - QTKD 45 
</t>
  </si>
  <si>
    <t xml:space="preserve">QT 45 A, B - QTKD 45 - 
</t>
  </si>
  <si>
    <t xml:space="preserve">HS 45 - HC 45 A,B - 
</t>
  </si>
  <si>
    <t xml:space="preserve">
TM 48 A - B - DS 48 A - B -QT 48 - QTKD 48 A - B -  
</t>
  </si>
  <si>
    <t xml:space="preserve">QT 45 A, B - 
</t>
  </si>
  <si>
    <t xml:space="preserve">
TMQT 48  </t>
  </si>
  <si>
    <t xml:space="preserve">TM 48 A - B - DS 48 A - B -QT 48 - HS 48 A -B - HC 48 A - B - QTL 48 A - B -  TMQT 48 </t>
  </si>
  <si>
    <t xml:space="preserve">TM 48 A - B - DS 48 A - B -QT 48 - HS 48 A -B - HC 48 A - B - QTL 48 A - B - TMQT 48 </t>
  </si>
  <si>
    <t xml:space="preserve">TM 48 A - B - DS 48 A - B -QT 48 - HS 48 A -B - HC 48 A - B - QTL 48 A - B - QTKD 48 A - B  -  LE 48 A - B - TMQT 48 </t>
  </si>
  <si>
    <t xml:space="preserve">CLC 46 A - B - C - E - TA </t>
  </si>
  <si>
    <t xml:space="preserve">CJL 46 - CLC 47 A - B - C - CLC 47 E - F - CLC 47 QTKD - CLC 47 TA </t>
  </si>
  <si>
    <t>CLC 47 A - B - C - CLC 47 E - F - CLC 47 QTL A - B -   CLC QTKD 48</t>
  </si>
  <si>
    <t>CLC 47 E (Phát rồi)</t>
  </si>
  <si>
    <t xml:space="preserve">Tổng Hợp Các Lớp CLC </t>
  </si>
  <si>
    <t>Tổng Hợp Các Lớp Đại Trà</t>
  </si>
  <si>
    <t>Tồn kho Q4</t>
  </si>
  <si>
    <t xml:space="preserve">Phát rồi </t>
  </si>
  <si>
    <t>Phát rồi</t>
  </si>
  <si>
    <t>Kho tổng BT</t>
  </si>
  <si>
    <t>NS BT còn 34</t>
  </si>
  <si>
    <t>Tổng Hợp Sách Chính Trị</t>
  </si>
  <si>
    <t>Intellectual Property Law (Luật Sở hữu trí tuệ)</t>
  </si>
  <si>
    <r>
      <t xml:space="preserve">DANH MỤC HỌC LIỆU - Khóa 47 - Học kỳ I (2023 - 2024) 
- Phát hành trực tiếp trong giờ hành chính tại: Nhà sách Trung tâm Học liệu - C102- cơ sở Nguyễn Tất Thành, P.13, Q.4, Tp.HCM
- Phát hành Online: https://ulawbookstore.mshopkeeper.vn/order-page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</si>
  <si>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48 - Học kỳ I (2023 - 2024) 
- Phát hành trực tiếp trong giờ hành chính tại: Nhà sách Trung tâm Học liệu - C102- cơ sở Nguyễn Tất Thành, P.13, Q.4, Tp.HCM
- Phát hành Online: https://ulawbookstore.mshopkeeper.vn/order-page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</si>
  <si>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44 - Học kỳ I (2023 - 2024) 
- Phát hành trực tiếp trong giờ hành chính tại: Nhà sách Trung tâm Học liệu - C102- cơ sở Nguyễn Tất Thành, P.13, Q.4, Tp.HCM
- Phát hành Online: https://ulawbookstore.mshopkeeper.vn/order-page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</si>
  <si>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45 - Học kỳ I (2023 - 2024) 
- Phát hành trực tiếp trong giờ hành chính tại: Nhà sách Trung tâm Học liệu - C102- cơ sở Nguyễn Tất Thành, P.13, Q.4, Tp.HCM
- Phát hành Online: https://ulawbookstore.mshopkeeper.vn/order-page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</si>
  <si>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r>
      <t xml:space="preserve">DANH MỤC HỌC LIỆU - Khóa 46 - Học kỳ I (2023 - 2024) 
- Phát hành trực tiếp trong giờ hành chính tại: Nhà sách Trung tâm Học liệu - C102- cơ sở Nguyễn Tất Thành, P.13, Q.4, Tp.HCM
- Phát hành Online: https://ulawbookstore.mshopkeeper.vn/order-page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</si>
</sst>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sz val="14"/>
      <color theme="1"/>
      <name val="Times New Roman"/>
      <family val="1"/>
    </font>
    <font>
      <b/>
      <i/>
      <sz val="18"/>
      <color rgb="FFFF0000"/>
      <name val="Times New Roman"/>
      <family val="1"/>
    </font>
    <font>
      <b/>
      <sz val="1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wrapText="1"/>
    </xf>
    <xf numFmtId="0" fontId="8" fillId="0" borderId="0"/>
  </cellStyleXfs>
  <cellXfs count="6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0" fillId="0" borderId="0" xfId="0" applyNumberFormat="1"/>
    <xf numFmtId="0" fontId="6" fillId="0" borderId="0" xfId="0" applyFont="1" applyAlignment="1">
      <alignment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1" xfId="2" applyFont="1" applyBorder="1" applyAlignment="1">
      <alignment wrapText="1"/>
    </xf>
    <xf numFmtId="0" fontId="0" fillId="3" borderId="0" xfId="0" applyFill="1" applyAlignment="1">
      <alignment horizontal="center"/>
    </xf>
    <xf numFmtId="0" fontId="1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0" fontId="3" fillId="0" borderId="4" xfId="0" applyFont="1" applyBorder="1" applyAlignment="1">
      <alignment horizontal="left" wrapText="1"/>
    </xf>
    <xf numFmtId="0" fontId="11" fillId="0" borderId="0" xfId="0" applyFont="1" applyAlignment="1">
      <alignment horizontal="center"/>
    </xf>
  </cellXfs>
  <cellStyles count="3">
    <cellStyle name="Bình thường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zoomScale="85" zoomScaleNormal="85" workbookViewId="0">
      <selection activeCell="A2" sqref="A2:F2"/>
    </sheetView>
  </sheetViews>
  <sheetFormatPr defaultRowHeight="15.6" x14ac:dyDescent="0.3"/>
  <cols>
    <col min="1" max="1" width="4.5" customWidth="1"/>
    <col min="2" max="2" width="33.8984375" customWidth="1"/>
    <col min="3" max="3" width="64.8984375" customWidth="1"/>
    <col min="4" max="4" width="11" customWidth="1"/>
    <col min="5" max="5" width="55" customWidth="1"/>
  </cols>
  <sheetData>
    <row r="2" spans="1:6" ht="197.4" customHeight="1" x14ac:dyDescent="0.4">
      <c r="A2" s="41" t="s">
        <v>380</v>
      </c>
      <c r="B2" s="42"/>
      <c r="C2" s="42"/>
      <c r="D2" s="42"/>
      <c r="E2" s="42"/>
      <c r="F2" s="42"/>
    </row>
    <row r="5" spans="1:6" ht="17.399999999999999" x14ac:dyDescent="0.3">
      <c r="B5" s="8" t="s">
        <v>171</v>
      </c>
    </row>
    <row r="6" spans="1:6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3</v>
      </c>
    </row>
    <row r="7" spans="1:6" x14ac:dyDescent="0.3">
      <c r="A7" s="1">
        <v>1</v>
      </c>
      <c r="B7" s="1" t="s">
        <v>8</v>
      </c>
      <c r="C7" s="1"/>
      <c r="D7" s="2"/>
      <c r="E7" s="1" t="s">
        <v>38</v>
      </c>
      <c r="F7" s="2">
        <v>60000</v>
      </c>
    </row>
    <row r="8" spans="1:6" x14ac:dyDescent="0.3">
      <c r="A8" s="1">
        <v>2</v>
      </c>
      <c r="B8" s="1" t="s">
        <v>9</v>
      </c>
      <c r="C8" s="1"/>
      <c r="D8" s="1"/>
      <c r="E8" s="1"/>
      <c r="F8" s="1"/>
    </row>
    <row r="9" spans="1:6" x14ac:dyDescent="0.3">
      <c r="A9" s="1">
        <v>3</v>
      </c>
      <c r="B9" s="1" t="s">
        <v>10</v>
      </c>
      <c r="C9" s="1"/>
      <c r="D9" s="1"/>
      <c r="E9" s="1"/>
      <c r="F9" s="1"/>
    </row>
    <row r="10" spans="1:6" x14ac:dyDescent="0.3">
      <c r="A10" s="1">
        <v>4</v>
      </c>
      <c r="B10" s="1" t="s">
        <v>11</v>
      </c>
      <c r="C10" s="1"/>
      <c r="D10" s="1"/>
      <c r="E10" s="1"/>
      <c r="F10" s="2"/>
    </row>
    <row r="11" spans="1:6" x14ac:dyDescent="0.3">
      <c r="A11" s="1">
        <v>5</v>
      </c>
      <c r="B11" s="1" t="s">
        <v>12</v>
      </c>
      <c r="C11" s="1"/>
      <c r="D11" s="1"/>
      <c r="E11" s="1"/>
      <c r="F11" s="2"/>
    </row>
    <row r="12" spans="1:6" x14ac:dyDescent="0.3">
      <c r="A12" s="1">
        <v>6</v>
      </c>
      <c r="B12" s="1" t="s">
        <v>13</v>
      </c>
      <c r="C12" s="1"/>
      <c r="D12" s="1"/>
      <c r="E12" s="1"/>
      <c r="F12" s="1"/>
    </row>
    <row r="13" spans="1:6" x14ac:dyDescent="0.3">
      <c r="A13" s="1">
        <v>7</v>
      </c>
      <c r="B13" s="1" t="s">
        <v>14</v>
      </c>
      <c r="C13" s="1"/>
      <c r="D13" s="2"/>
      <c r="E13" s="1"/>
      <c r="F13" s="1"/>
    </row>
    <row r="14" spans="1:6" x14ac:dyDescent="0.3">
      <c r="A14" s="1">
        <v>8</v>
      </c>
      <c r="B14" s="1" t="s">
        <v>15</v>
      </c>
      <c r="C14" s="1"/>
      <c r="D14" s="1"/>
      <c r="E14" s="1"/>
      <c r="F14" s="1"/>
    </row>
    <row r="15" spans="1:6" x14ac:dyDescent="0.3">
      <c r="A15" s="1">
        <v>9</v>
      </c>
      <c r="B15" s="1" t="s">
        <v>16</v>
      </c>
      <c r="C15" s="1"/>
      <c r="D15" s="2"/>
      <c r="E15" s="1"/>
      <c r="F15" s="1"/>
    </row>
    <row r="17" spans="1:6" ht="17.399999999999999" x14ac:dyDescent="0.3">
      <c r="B17" s="8" t="s">
        <v>172</v>
      </c>
    </row>
    <row r="18" spans="1:6" x14ac:dyDescent="0.3">
      <c r="A18" s="3" t="s">
        <v>0</v>
      </c>
      <c r="B18" s="3" t="s">
        <v>1</v>
      </c>
      <c r="C18" s="3" t="s">
        <v>2</v>
      </c>
      <c r="D18" s="3" t="s">
        <v>3</v>
      </c>
      <c r="E18" s="3" t="s">
        <v>4</v>
      </c>
      <c r="F18" s="3" t="s">
        <v>3</v>
      </c>
    </row>
    <row r="19" spans="1:6" ht="31.2" x14ac:dyDescent="0.3">
      <c r="A19" s="1">
        <v>1</v>
      </c>
      <c r="B19" s="4" t="s">
        <v>17</v>
      </c>
      <c r="C19" s="1"/>
      <c r="D19" s="2"/>
      <c r="E19" s="1"/>
      <c r="F19" s="2"/>
    </row>
    <row r="20" spans="1:6" ht="31.2" x14ac:dyDescent="0.3">
      <c r="A20" s="1">
        <v>2</v>
      </c>
      <c r="B20" s="4" t="s">
        <v>18</v>
      </c>
      <c r="C20" s="1"/>
      <c r="D20" s="1"/>
      <c r="E20" s="1"/>
      <c r="F20" s="1"/>
    </row>
    <row r="21" spans="1:6" ht="31.2" x14ac:dyDescent="0.3">
      <c r="A21" s="1">
        <v>3</v>
      </c>
      <c r="B21" s="4" t="s">
        <v>19</v>
      </c>
      <c r="C21" s="1"/>
      <c r="D21" s="1"/>
      <c r="E21" s="1"/>
      <c r="F21" s="1"/>
    </row>
    <row r="22" spans="1:6" x14ac:dyDescent="0.3">
      <c r="A22" s="1">
        <v>4</v>
      </c>
      <c r="B22" s="4" t="s">
        <v>20</v>
      </c>
      <c r="C22" s="1"/>
      <c r="D22" s="1"/>
      <c r="E22" s="1"/>
      <c r="F22" s="2"/>
    </row>
    <row r="23" spans="1:6" x14ac:dyDescent="0.3">
      <c r="A23" s="1">
        <v>5</v>
      </c>
      <c r="B23" s="4" t="s">
        <v>21</v>
      </c>
      <c r="C23" s="1" t="s">
        <v>39</v>
      </c>
      <c r="D23" s="2">
        <v>108000</v>
      </c>
      <c r="E23" s="1" t="s">
        <v>40</v>
      </c>
      <c r="F23" s="2">
        <v>50000</v>
      </c>
    </row>
    <row r="24" spans="1:6" x14ac:dyDescent="0.3">
      <c r="A24" s="1">
        <v>6</v>
      </c>
      <c r="B24" s="4" t="s">
        <v>22</v>
      </c>
      <c r="C24" s="1"/>
      <c r="D24" s="1"/>
      <c r="E24" s="1"/>
      <c r="F24" s="1"/>
    </row>
    <row r="25" spans="1:6" x14ac:dyDescent="0.3">
      <c r="A25" s="1">
        <v>7</v>
      </c>
      <c r="B25" s="4" t="s">
        <v>9</v>
      </c>
      <c r="C25" s="1"/>
      <c r="D25" s="2"/>
      <c r="E25" s="1"/>
      <c r="F25" s="1"/>
    </row>
    <row r="26" spans="1:6" x14ac:dyDescent="0.3">
      <c r="A26" s="1">
        <v>8</v>
      </c>
      <c r="B26" s="4" t="s">
        <v>11</v>
      </c>
      <c r="C26" s="1"/>
      <c r="D26" s="1"/>
      <c r="E26" s="1"/>
      <c r="F26" s="1"/>
    </row>
    <row r="27" spans="1:6" x14ac:dyDescent="0.3">
      <c r="A27" s="34">
        <v>9</v>
      </c>
      <c r="B27" s="36" t="s">
        <v>23</v>
      </c>
      <c r="C27" s="1" t="s">
        <v>41</v>
      </c>
      <c r="D27" s="2">
        <v>85000</v>
      </c>
      <c r="E27" s="38" t="s">
        <v>43</v>
      </c>
      <c r="F27" s="40">
        <v>195000</v>
      </c>
    </row>
    <row r="28" spans="1:6" x14ac:dyDescent="0.3">
      <c r="A28" s="35"/>
      <c r="B28" s="37"/>
      <c r="C28" s="1" t="s">
        <v>42</v>
      </c>
      <c r="D28" s="2">
        <v>81000</v>
      </c>
      <c r="E28" s="39"/>
      <c r="F28" s="35"/>
    </row>
  </sheetData>
  <mergeCells count="5">
    <mergeCell ref="A27:A28"/>
    <mergeCell ref="B27:B28"/>
    <mergeCell ref="E27:E28"/>
    <mergeCell ref="F27:F28"/>
    <mergeCell ref="A2:F2"/>
  </mergeCells>
  <pageMargins left="0.7" right="0.7" top="0.75" bottom="0.75" header="0.3" footer="0.3"/>
  <pageSetup paperSize="124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21"/>
  <sheetViews>
    <sheetView zoomScaleNormal="100" workbookViewId="0">
      <selection activeCell="A2" sqref="A2:F2"/>
    </sheetView>
  </sheetViews>
  <sheetFormatPr defaultRowHeight="15.6" x14ac:dyDescent="0.3"/>
  <cols>
    <col min="1" max="1" width="5.5" customWidth="1"/>
    <col min="2" max="2" width="36.59765625" style="6" customWidth="1"/>
    <col min="3" max="3" width="40.09765625" customWidth="1"/>
    <col min="5" max="5" width="51" customWidth="1"/>
  </cols>
  <sheetData>
    <row r="2" spans="1:6" ht="197.4" customHeight="1" x14ac:dyDescent="0.4">
      <c r="A2" s="41" t="s">
        <v>381</v>
      </c>
      <c r="B2" s="42"/>
      <c r="C2" s="42"/>
      <c r="D2" s="42"/>
      <c r="E2" s="42"/>
      <c r="F2" s="42"/>
    </row>
    <row r="4" spans="1:6" ht="17.399999999999999" x14ac:dyDescent="0.3">
      <c r="B4" s="9" t="s">
        <v>28</v>
      </c>
    </row>
    <row r="5" spans="1:6" x14ac:dyDescent="0.3">
      <c r="A5" s="3" t="s">
        <v>0</v>
      </c>
      <c r="B5" s="7" t="s">
        <v>1</v>
      </c>
      <c r="C5" s="3" t="s">
        <v>2</v>
      </c>
      <c r="D5" s="3" t="s">
        <v>3</v>
      </c>
      <c r="E5" s="3" t="s">
        <v>4</v>
      </c>
      <c r="F5" s="3" t="s">
        <v>3</v>
      </c>
    </row>
    <row r="6" spans="1:6" x14ac:dyDescent="0.3">
      <c r="A6" s="43">
        <v>1</v>
      </c>
      <c r="B6" s="47" t="s">
        <v>24</v>
      </c>
      <c r="C6" s="47" t="s">
        <v>204</v>
      </c>
      <c r="D6" s="49">
        <v>127000</v>
      </c>
      <c r="E6" s="10" t="s">
        <v>207</v>
      </c>
      <c r="F6" s="11">
        <v>80000</v>
      </c>
    </row>
    <row r="7" spans="1:6" x14ac:dyDescent="0.3">
      <c r="A7" s="44"/>
      <c r="B7" s="48"/>
      <c r="C7" s="48"/>
      <c r="D7" s="50"/>
      <c r="E7" s="12" t="s">
        <v>206</v>
      </c>
      <c r="F7" s="13">
        <v>52000</v>
      </c>
    </row>
    <row r="8" spans="1:6" x14ac:dyDescent="0.3">
      <c r="A8" s="4">
        <v>2</v>
      </c>
      <c r="B8" s="4" t="s">
        <v>8</v>
      </c>
      <c r="C8" s="4"/>
      <c r="D8" s="4"/>
      <c r="E8" s="4" t="s">
        <v>38</v>
      </c>
      <c r="F8" s="5">
        <v>60000</v>
      </c>
    </row>
    <row r="9" spans="1:6" x14ac:dyDescent="0.3">
      <c r="A9" s="4">
        <v>3</v>
      </c>
      <c r="B9" s="4" t="s">
        <v>25</v>
      </c>
      <c r="C9" s="4"/>
      <c r="D9" s="4"/>
      <c r="E9" s="4"/>
      <c r="F9" s="4"/>
    </row>
    <row r="10" spans="1:6" x14ac:dyDescent="0.3">
      <c r="A10" s="4">
        <v>4</v>
      </c>
      <c r="B10" s="4" t="s">
        <v>16</v>
      </c>
      <c r="C10" s="4"/>
      <c r="D10" s="4"/>
      <c r="E10" s="4"/>
      <c r="F10" s="5"/>
    </row>
    <row r="11" spans="1:6" x14ac:dyDescent="0.3">
      <c r="A11" s="4">
        <v>5</v>
      </c>
      <c r="B11" s="4" t="s">
        <v>26</v>
      </c>
      <c r="C11" s="4"/>
      <c r="D11" s="4"/>
      <c r="E11" s="4"/>
      <c r="F11" s="5"/>
    </row>
    <row r="12" spans="1:6" x14ac:dyDescent="0.3">
      <c r="A12" s="43">
        <v>6</v>
      </c>
      <c r="B12" s="43" t="s">
        <v>27</v>
      </c>
      <c r="C12" s="43" t="s">
        <v>205</v>
      </c>
      <c r="D12" s="45">
        <v>138000</v>
      </c>
      <c r="E12" s="4" t="s">
        <v>208</v>
      </c>
      <c r="F12" s="5">
        <v>95000</v>
      </c>
    </row>
    <row r="13" spans="1:6" x14ac:dyDescent="0.3">
      <c r="A13" s="44"/>
      <c r="B13" s="44"/>
      <c r="C13" s="44"/>
      <c r="D13" s="46"/>
      <c r="E13" s="4" t="s">
        <v>209</v>
      </c>
      <c r="F13" s="5">
        <v>125000</v>
      </c>
    </row>
    <row r="15" spans="1:6" ht="17.399999999999999" x14ac:dyDescent="0.3">
      <c r="B15" s="9" t="s">
        <v>29</v>
      </c>
    </row>
    <row r="16" spans="1:6" x14ac:dyDescent="0.3">
      <c r="A16" s="3" t="s">
        <v>0</v>
      </c>
      <c r="B16" s="7" t="s">
        <v>1</v>
      </c>
      <c r="C16" s="3" t="s">
        <v>2</v>
      </c>
      <c r="D16" s="3" t="s">
        <v>3</v>
      </c>
      <c r="E16" s="3" t="s">
        <v>4</v>
      </c>
      <c r="F16" s="3" t="s">
        <v>3</v>
      </c>
    </row>
    <row r="17" spans="1:6" x14ac:dyDescent="0.3">
      <c r="A17" s="51">
        <v>1</v>
      </c>
      <c r="B17" s="47" t="s">
        <v>24</v>
      </c>
      <c r="C17" s="47" t="s">
        <v>204</v>
      </c>
      <c r="D17" s="49">
        <v>127000</v>
      </c>
      <c r="E17" s="10" t="s">
        <v>207</v>
      </c>
      <c r="F17" s="11">
        <v>80000</v>
      </c>
    </row>
    <row r="18" spans="1:6" x14ac:dyDescent="0.3">
      <c r="A18" s="52"/>
      <c r="B18" s="48"/>
      <c r="C18" s="48"/>
      <c r="D18" s="50"/>
      <c r="E18" s="12" t="s">
        <v>276</v>
      </c>
      <c r="F18" s="13">
        <v>52000</v>
      </c>
    </row>
    <row r="19" spans="1:6" x14ac:dyDescent="0.3">
      <c r="A19" s="4">
        <v>2</v>
      </c>
      <c r="B19" s="4" t="s">
        <v>8</v>
      </c>
      <c r="C19" s="4"/>
      <c r="D19" s="4"/>
      <c r="E19" s="4" t="s">
        <v>38</v>
      </c>
      <c r="F19" s="5">
        <v>60000</v>
      </c>
    </row>
    <row r="20" spans="1:6" x14ac:dyDescent="0.3">
      <c r="A20" s="4">
        <v>3</v>
      </c>
      <c r="B20" s="4" t="s">
        <v>25</v>
      </c>
      <c r="C20" s="4"/>
      <c r="D20" s="4"/>
      <c r="E20" s="4"/>
      <c r="F20" s="4"/>
    </row>
    <row r="21" spans="1:6" x14ac:dyDescent="0.3">
      <c r="A21" s="4">
        <v>4</v>
      </c>
      <c r="B21" s="4" t="s">
        <v>16</v>
      </c>
      <c r="C21" s="4"/>
      <c r="D21" s="4"/>
      <c r="E21" s="4"/>
      <c r="F21" s="5"/>
    </row>
    <row r="22" spans="1:6" x14ac:dyDescent="0.3">
      <c r="A22" s="4">
        <v>5</v>
      </c>
      <c r="B22" s="4" t="s">
        <v>26</v>
      </c>
      <c r="C22" s="4"/>
      <c r="D22" s="4"/>
      <c r="E22" s="4"/>
      <c r="F22" s="5"/>
    </row>
    <row r="23" spans="1:6" x14ac:dyDescent="0.3">
      <c r="A23" s="43">
        <v>6</v>
      </c>
      <c r="B23" s="43" t="s">
        <v>27</v>
      </c>
      <c r="C23" s="43" t="s">
        <v>205</v>
      </c>
      <c r="D23" s="45">
        <v>138000</v>
      </c>
      <c r="E23" s="4" t="s">
        <v>208</v>
      </c>
      <c r="F23" s="5">
        <v>95000</v>
      </c>
    </row>
    <row r="24" spans="1:6" x14ac:dyDescent="0.3">
      <c r="A24" s="44"/>
      <c r="B24" s="44"/>
      <c r="C24" s="44"/>
      <c r="D24" s="46"/>
      <c r="E24" s="4" t="s">
        <v>209</v>
      </c>
      <c r="F24" s="5">
        <v>125000</v>
      </c>
    </row>
    <row r="27" spans="1:6" ht="17.399999999999999" x14ac:dyDescent="0.3">
      <c r="B27" s="9" t="s">
        <v>30</v>
      </c>
    </row>
    <row r="28" spans="1:6" x14ac:dyDescent="0.3">
      <c r="A28" s="3" t="s">
        <v>0</v>
      </c>
      <c r="B28" s="7" t="s">
        <v>1</v>
      </c>
      <c r="C28" s="3" t="s">
        <v>2</v>
      </c>
      <c r="D28" s="3" t="s">
        <v>3</v>
      </c>
      <c r="E28" s="3" t="s">
        <v>4</v>
      </c>
      <c r="F28" s="3" t="s">
        <v>3</v>
      </c>
    </row>
    <row r="29" spans="1:6" x14ac:dyDescent="0.3">
      <c r="A29" s="51">
        <v>1</v>
      </c>
      <c r="B29" s="47" t="s">
        <v>24</v>
      </c>
      <c r="C29" s="47" t="s">
        <v>204</v>
      </c>
      <c r="D29" s="49">
        <v>127000</v>
      </c>
      <c r="E29" s="10" t="s">
        <v>207</v>
      </c>
      <c r="F29" s="11">
        <v>80000</v>
      </c>
    </row>
    <row r="30" spans="1:6" x14ac:dyDescent="0.3">
      <c r="A30" s="52"/>
      <c r="B30" s="48"/>
      <c r="C30" s="48"/>
      <c r="D30" s="50"/>
      <c r="E30" s="12" t="s">
        <v>276</v>
      </c>
      <c r="F30" s="13">
        <v>52000</v>
      </c>
    </row>
    <row r="31" spans="1:6" x14ac:dyDescent="0.3">
      <c r="A31" s="4">
        <v>2</v>
      </c>
      <c r="B31" s="4" t="s">
        <v>8</v>
      </c>
      <c r="C31" s="4"/>
      <c r="D31" s="4"/>
      <c r="E31" s="4" t="s">
        <v>38</v>
      </c>
      <c r="F31" s="5">
        <v>60000</v>
      </c>
    </row>
    <row r="32" spans="1:6" x14ac:dyDescent="0.3">
      <c r="A32" s="4">
        <v>3</v>
      </c>
      <c r="B32" s="4" t="s">
        <v>25</v>
      </c>
      <c r="C32" s="4"/>
      <c r="D32" s="4"/>
      <c r="E32" s="4"/>
      <c r="F32" s="4"/>
    </row>
    <row r="33" spans="1:6" x14ac:dyDescent="0.3">
      <c r="A33" s="4">
        <v>4</v>
      </c>
      <c r="B33" s="4" t="s">
        <v>16</v>
      </c>
      <c r="C33" s="4"/>
      <c r="D33" s="4"/>
      <c r="E33" s="4"/>
      <c r="F33" s="5"/>
    </row>
    <row r="34" spans="1:6" x14ac:dyDescent="0.3">
      <c r="A34" s="4">
        <v>5</v>
      </c>
      <c r="B34" s="4" t="s">
        <v>26</v>
      </c>
      <c r="C34" s="4"/>
      <c r="D34" s="4"/>
      <c r="E34" s="4"/>
      <c r="F34" s="5"/>
    </row>
    <row r="35" spans="1:6" x14ac:dyDescent="0.3">
      <c r="A35" s="43">
        <v>6</v>
      </c>
      <c r="B35" s="43" t="s">
        <v>27</v>
      </c>
      <c r="C35" s="43" t="s">
        <v>205</v>
      </c>
      <c r="D35" s="45">
        <v>138000</v>
      </c>
      <c r="E35" s="4" t="s">
        <v>208</v>
      </c>
      <c r="F35" s="5">
        <v>95000</v>
      </c>
    </row>
    <row r="36" spans="1:6" x14ac:dyDescent="0.3">
      <c r="A36" s="44"/>
      <c r="B36" s="44"/>
      <c r="C36" s="44"/>
      <c r="D36" s="46"/>
      <c r="E36" s="4" t="s">
        <v>209</v>
      </c>
      <c r="F36" s="5">
        <v>125000</v>
      </c>
    </row>
    <row r="38" spans="1:6" ht="17.399999999999999" x14ac:dyDescent="0.3">
      <c r="B38" s="9" t="s">
        <v>37</v>
      </c>
    </row>
    <row r="39" spans="1:6" x14ac:dyDescent="0.3">
      <c r="A39" s="3" t="s">
        <v>0</v>
      </c>
      <c r="B39" s="7" t="s">
        <v>1</v>
      </c>
      <c r="C39" s="3" t="s">
        <v>2</v>
      </c>
      <c r="D39" s="3" t="s">
        <v>3</v>
      </c>
      <c r="E39" s="3" t="s">
        <v>4</v>
      </c>
      <c r="F39" s="3" t="s">
        <v>3</v>
      </c>
    </row>
    <row r="40" spans="1:6" ht="31.2" x14ac:dyDescent="0.3">
      <c r="A40" s="4">
        <v>1</v>
      </c>
      <c r="B40" s="4" t="s">
        <v>31</v>
      </c>
      <c r="C40" s="4" t="s">
        <v>210</v>
      </c>
      <c r="D40" s="5" t="s">
        <v>211</v>
      </c>
      <c r="E40" s="4" t="s">
        <v>212</v>
      </c>
      <c r="F40" s="5">
        <v>150000</v>
      </c>
    </row>
    <row r="41" spans="1:6" x14ac:dyDescent="0.3">
      <c r="A41" s="43">
        <v>2</v>
      </c>
      <c r="B41" s="43" t="s">
        <v>32</v>
      </c>
      <c r="C41" s="43" t="s">
        <v>213</v>
      </c>
      <c r="D41" s="45">
        <v>111000</v>
      </c>
      <c r="E41" s="4" t="s">
        <v>214</v>
      </c>
      <c r="F41" s="5">
        <v>36000</v>
      </c>
    </row>
    <row r="42" spans="1:6" x14ac:dyDescent="0.3">
      <c r="A42" s="44"/>
      <c r="B42" s="44"/>
      <c r="C42" s="44"/>
      <c r="D42" s="46"/>
      <c r="E42" s="4" t="s">
        <v>215</v>
      </c>
      <c r="F42" s="5">
        <v>80000</v>
      </c>
    </row>
    <row r="43" spans="1:6" x14ac:dyDescent="0.3">
      <c r="A43" s="4">
        <v>3</v>
      </c>
      <c r="B43" s="4" t="s">
        <v>5</v>
      </c>
      <c r="C43" s="4" t="s">
        <v>216</v>
      </c>
      <c r="D43" s="5">
        <v>88000</v>
      </c>
      <c r="E43" s="4" t="s">
        <v>217</v>
      </c>
      <c r="F43" s="5">
        <v>166000</v>
      </c>
    </row>
    <row r="44" spans="1:6" x14ac:dyDescent="0.3">
      <c r="A44" s="4">
        <v>4</v>
      </c>
      <c r="B44" s="4" t="s">
        <v>33</v>
      </c>
      <c r="C44" s="4"/>
      <c r="D44" s="4"/>
      <c r="E44" s="4"/>
      <c r="F44" s="5"/>
    </row>
    <row r="45" spans="1:6" x14ac:dyDescent="0.3">
      <c r="A45" s="4">
        <v>5</v>
      </c>
      <c r="B45" s="4" t="s">
        <v>34</v>
      </c>
      <c r="C45" s="4"/>
      <c r="D45" s="4"/>
      <c r="E45" s="4"/>
      <c r="F45" s="5"/>
    </row>
    <row r="46" spans="1:6" x14ac:dyDescent="0.3">
      <c r="A46" s="43">
        <v>6</v>
      </c>
      <c r="B46" s="43" t="s">
        <v>35</v>
      </c>
      <c r="C46" s="43" t="s">
        <v>218</v>
      </c>
      <c r="D46" s="45">
        <v>116000</v>
      </c>
      <c r="E46" s="4" t="s">
        <v>219</v>
      </c>
      <c r="F46" s="5" t="s">
        <v>220</v>
      </c>
    </row>
    <row r="47" spans="1:6" x14ac:dyDescent="0.3">
      <c r="A47" s="44"/>
      <c r="B47" s="44"/>
      <c r="C47" s="44"/>
      <c r="D47" s="44"/>
      <c r="E47" s="4" t="s">
        <v>221</v>
      </c>
      <c r="F47" s="5">
        <v>123000</v>
      </c>
    </row>
    <row r="48" spans="1:6" x14ac:dyDescent="0.3">
      <c r="A48" s="4">
        <v>7</v>
      </c>
      <c r="B48" s="4" t="s">
        <v>36</v>
      </c>
      <c r="C48" s="1" t="s">
        <v>222</v>
      </c>
      <c r="D48" s="2">
        <v>61000</v>
      </c>
      <c r="E48" s="1" t="s">
        <v>223</v>
      </c>
      <c r="F48" s="2">
        <v>80000</v>
      </c>
    </row>
    <row r="51" spans="1:6" ht="17.399999999999999" x14ac:dyDescent="0.3">
      <c r="B51" s="9" t="s">
        <v>44</v>
      </c>
    </row>
    <row r="52" spans="1:6" x14ac:dyDescent="0.3">
      <c r="A52" s="3" t="s">
        <v>0</v>
      </c>
      <c r="B52" s="7" t="s">
        <v>1</v>
      </c>
      <c r="C52" s="3" t="s">
        <v>2</v>
      </c>
      <c r="D52" s="3" t="s">
        <v>3</v>
      </c>
      <c r="E52" s="3" t="s">
        <v>4</v>
      </c>
      <c r="F52" s="3" t="s">
        <v>3</v>
      </c>
    </row>
    <row r="53" spans="1:6" ht="31.2" x14ac:dyDescent="0.3">
      <c r="A53" s="4">
        <v>1</v>
      </c>
      <c r="B53" s="4" t="s">
        <v>31</v>
      </c>
      <c r="C53" s="4" t="s">
        <v>210</v>
      </c>
      <c r="D53" s="5" t="s">
        <v>211</v>
      </c>
      <c r="E53" s="4" t="s">
        <v>212</v>
      </c>
      <c r="F53" s="5">
        <v>150000</v>
      </c>
    </row>
    <row r="54" spans="1:6" x14ac:dyDescent="0.3">
      <c r="A54" s="43">
        <v>2</v>
      </c>
      <c r="B54" s="43" t="s">
        <v>32</v>
      </c>
      <c r="C54" s="43" t="s">
        <v>213</v>
      </c>
      <c r="D54" s="45">
        <v>111000</v>
      </c>
      <c r="E54" s="4" t="s">
        <v>214</v>
      </c>
      <c r="F54" s="5">
        <v>36000</v>
      </c>
    </row>
    <row r="55" spans="1:6" x14ac:dyDescent="0.3">
      <c r="A55" s="44"/>
      <c r="B55" s="44"/>
      <c r="C55" s="44"/>
      <c r="D55" s="46"/>
      <c r="E55" s="4" t="s">
        <v>215</v>
      </c>
      <c r="F55" s="5">
        <v>80000</v>
      </c>
    </row>
    <row r="56" spans="1:6" x14ac:dyDescent="0.3">
      <c r="A56" s="4">
        <v>3</v>
      </c>
      <c r="B56" s="4" t="s">
        <v>5</v>
      </c>
      <c r="C56" s="4" t="s">
        <v>216</v>
      </c>
      <c r="D56" s="5">
        <v>88000</v>
      </c>
      <c r="E56" s="4" t="s">
        <v>217</v>
      </c>
      <c r="F56" s="5">
        <v>166000</v>
      </c>
    </row>
    <row r="57" spans="1:6" x14ac:dyDescent="0.3">
      <c r="A57" s="4">
        <v>4</v>
      </c>
      <c r="B57" s="4" t="s">
        <v>34</v>
      </c>
      <c r="C57" s="4"/>
      <c r="D57" s="4"/>
      <c r="E57" s="4"/>
      <c r="F57" s="5"/>
    </row>
    <row r="58" spans="1:6" x14ac:dyDescent="0.3">
      <c r="A58" s="43">
        <v>6</v>
      </c>
      <c r="B58" s="43" t="s">
        <v>35</v>
      </c>
      <c r="C58" s="43" t="s">
        <v>218</v>
      </c>
      <c r="D58" s="45">
        <v>116000</v>
      </c>
      <c r="E58" s="4" t="s">
        <v>219</v>
      </c>
      <c r="F58" s="5" t="s">
        <v>220</v>
      </c>
    </row>
    <row r="59" spans="1:6" x14ac:dyDescent="0.3">
      <c r="A59" s="44"/>
      <c r="B59" s="44"/>
      <c r="C59" s="44"/>
      <c r="D59" s="44"/>
      <c r="E59" s="4" t="s">
        <v>221</v>
      </c>
      <c r="F59" s="5">
        <v>123000</v>
      </c>
    </row>
    <row r="60" spans="1:6" x14ac:dyDescent="0.3">
      <c r="A60" s="4">
        <v>6</v>
      </c>
      <c r="B60" s="4" t="s">
        <v>36</v>
      </c>
      <c r="C60" s="1" t="s">
        <v>222</v>
      </c>
      <c r="D60" s="2">
        <v>61000</v>
      </c>
      <c r="E60" s="1" t="s">
        <v>223</v>
      </c>
      <c r="F60" s="2">
        <v>80000</v>
      </c>
    </row>
    <row r="63" spans="1:6" ht="17.399999999999999" x14ac:dyDescent="0.3">
      <c r="B63" s="9" t="s">
        <v>55</v>
      </c>
    </row>
    <row r="64" spans="1:6" x14ac:dyDescent="0.3">
      <c r="A64" s="3" t="s">
        <v>0</v>
      </c>
      <c r="B64" s="7" t="s">
        <v>1</v>
      </c>
      <c r="C64" s="3" t="s">
        <v>2</v>
      </c>
      <c r="D64" s="3" t="s">
        <v>3</v>
      </c>
      <c r="E64" s="3" t="s">
        <v>4</v>
      </c>
      <c r="F64" s="3" t="s">
        <v>3</v>
      </c>
    </row>
    <row r="65" spans="1:6" x14ac:dyDescent="0.3">
      <c r="A65" s="43">
        <v>1</v>
      </c>
      <c r="B65" s="43" t="s">
        <v>45</v>
      </c>
      <c r="C65" s="53" t="s">
        <v>224</v>
      </c>
      <c r="D65" s="55">
        <v>137000</v>
      </c>
      <c r="E65" s="12" t="s">
        <v>225</v>
      </c>
      <c r="F65" s="11">
        <v>115000</v>
      </c>
    </row>
    <row r="66" spans="1:6" x14ac:dyDescent="0.3">
      <c r="A66" s="44"/>
      <c r="B66" s="44"/>
      <c r="C66" s="54"/>
      <c r="D66" s="54"/>
      <c r="E66" s="12" t="s">
        <v>226</v>
      </c>
      <c r="F66" s="13">
        <v>78000</v>
      </c>
    </row>
    <row r="67" spans="1:6" x14ac:dyDescent="0.3">
      <c r="A67" s="43">
        <v>2</v>
      </c>
      <c r="B67" s="43" t="s">
        <v>46</v>
      </c>
      <c r="C67" s="14" t="s">
        <v>227</v>
      </c>
      <c r="D67" s="15">
        <v>117000</v>
      </c>
      <c r="E67" s="12"/>
      <c r="F67" s="13"/>
    </row>
    <row r="68" spans="1:6" x14ac:dyDescent="0.3">
      <c r="A68" s="44"/>
      <c r="B68" s="44"/>
      <c r="C68" s="14" t="s">
        <v>228</v>
      </c>
      <c r="D68" s="5">
        <v>91000</v>
      </c>
      <c r="E68" s="4"/>
      <c r="F68" s="4"/>
    </row>
    <row r="69" spans="1:6" x14ac:dyDescent="0.3">
      <c r="A69" s="4">
        <v>3</v>
      </c>
      <c r="B69" s="4" t="s">
        <v>47</v>
      </c>
      <c r="C69" s="4" t="s">
        <v>229</v>
      </c>
      <c r="D69" s="5">
        <v>86000</v>
      </c>
      <c r="E69" s="4" t="s">
        <v>230</v>
      </c>
      <c r="F69" s="5">
        <v>145000</v>
      </c>
    </row>
    <row r="70" spans="1:6" x14ac:dyDescent="0.3">
      <c r="A70" s="4">
        <v>4</v>
      </c>
      <c r="B70" s="4" t="s">
        <v>48</v>
      </c>
      <c r="C70" s="4"/>
      <c r="D70" s="4"/>
      <c r="E70" s="4"/>
      <c r="F70" s="5"/>
    </row>
    <row r="71" spans="1:6" x14ac:dyDescent="0.3">
      <c r="A71" s="4">
        <v>5</v>
      </c>
      <c r="B71" s="4" t="s">
        <v>49</v>
      </c>
      <c r="C71" s="4"/>
      <c r="D71" s="4"/>
      <c r="E71" s="4"/>
      <c r="F71" s="5"/>
    </row>
    <row r="72" spans="1:6" x14ac:dyDescent="0.3">
      <c r="A72" s="4">
        <v>6</v>
      </c>
      <c r="B72" s="4" t="s">
        <v>50</v>
      </c>
      <c r="C72" s="4"/>
      <c r="D72" s="4"/>
      <c r="E72" s="4"/>
      <c r="F72" s="4"/>
    </row>
    <row r="73" spans="1:6" x14ac:dyDescent="0.3">
      <c r="A73" s="4">
        <v>7</v>
      </c>
      <c r="B73" s="4" t="s">
        <v>51</v>
      </c>
      <c r="C73" s="1"/>
      <c r="D73" s="1"/>
      <c r="E73" s="1"/>
      <c r="F73" s="1"/>
    </row>
    <row r="74" spans="1:6" ht="31.2" x14ac:dyDescent="0.3">
      <c r="A74" s="4">
        <v>8</v>
      </c>
      <c r="B74" s="4" t="s">
        <v>52</v>
      </c>
      <c r="C74" s="1"/>
      <c r="D74" s="1"/>
      <c r="E74" s="1"/>
      <c r="F74" s="1"/>
    </row>
    <row r="75" spans="1:6" x14ac:dyDescent="0.3">
      <c r="A75" s="43">
        <v>9</v>
      </c>
      <c r="B75" s="43" t="s">
        <v>53</v>
      </c>
      <c r="C75" s="1" t="s">
        <v>41</v>
      </c>
      <c r="D75" s="2">
        <v>85000</v>
      </c>
      <c r="E75" s="56" t="s">
        <v>231</v>
      </c>
      <c r="F75" s="58">
        <v>195000</v>
      </c>
    </row>
    <row r="76" spans="1:6" x14ac:dyDescent="0.3">
      <c r="A76" s="44"/>
      <c r="B76" s="44"/>
      <c r="C76" s="1" t="s">
        <v>42</v>
      </c>
      <c r="D76" s="2">
        <v>81000</v>
      </c>
      <c r="E76" s="57"/>
      <c r="F76" s="57"/>
    </row>
    <row r="77" spans="1:6" x14ac:dyDescent="0.3">
      <c r="A77" s="4">
        <v>10</v>
      </c>
      <c r="B77" s="4" t="s">
        <v>54</v>
      </c>
      <c r="C77" s="1"/>
      <c r="D77" s="1"/>
      <c r="E77" s="1"/>
      <c r="F77" s="1"/>
    </row>
    <row r="80" spans="1:6" ht="17.399999999999999" x14ac:dyDescent="0.3">
      <c r="B80" s="9" t="s">
        <v>57</v>
      </c>
    </row>
    <row r="81" spans="1:6" x14ac:dyDescent="0.3">
      <c r="A81" s="3" t="s">
        <v>0</v>
      </c>
      <c r="B81" s="7" t="s">
        <v>1</v>
      </c>
      <c r="C81" s="3" t="s">
        <v>2</v>
      </c>
      <c r="D81" s="3" t="s">
        <v>3</v>
      </c>
      <c r="E81" s="3" t="s">
        <v>4</v>
      </c>
      <c r="F81" s="3" t="s">
        <v>3</v>
      </c>
    </row>
    <row r="82" spans="1:6" x14ac:dyDescent="0.3">
      <c r="A82" s="43">
        <v>1</v>
      </c>
      <c r="B82" s="43" t="s">
        <v>45</v>
      </c>
      <c r="C82" s="53" t="s">
        <v>224</v>
      </c>
      <c r="D82" s="55">
        <v>137000</v>
      </c>
      <c r="E82" s="12" t="s">
        <v>225</v>
      </c>
      <c r="F82" s="11">
        <v>115000</v>
      </c>
    </row>
    <row r="83" spans="1:6" x14ac:dyDescent="0.3">
      <c r="A83" s="44"/>
      <c r="B83" s="44"/>
      <c r="C83" s="54"/>
      <c r="D83" s="54"/>
      <c r="E83" s="12" t="s">
        <v>226</v>
      </c>
      <c r="F83" s="13">
        <v>78000</v>
      </c>
    </row>
    <row r="84" spans="1:6" x14ac:dyDescent="0.3">
      <c r="A84" s="43">
        <v>2</v>
      </c>
      <c r="B84" s="43" t="s">
        <v>46</v>
      </c>
      <c r="C84" s="14" t="s">
        <v>227</v>
      </c>
      <c r="D84" s="15">
        <v>117000</v>
      </c>
      <c r="E84" s="12"/>
      <c r="F84" s="13"/>
    </row>
    <row r="85" spans="1:6" x14ac:dyDescent="0.3">
      <c r="A85" s="44"/>
      <c r="B85" s="44"/>
      <c r="C85" s="14" t="s">
        <v>228</v>
      </c>
      <c r="D85" s="5">
        <v>91000</v>
      </c>
      <c r="E85" s="4"/>
      <c r="F85" s="4"/>
    </row>
    <row r="86" spans="1:6" x14ac:dyDescent="0.3">
      <c r="A86" s="4">
        <v>3</v>
      </c>
      <c r="B86" s="4" t="s">
        <v>47</v>
      </c>
      <c r="C86" s="4" t="s">
        <v>229</v>
      </c>
      <c r="D86" s="5">
        <v>86000</v>
      </c>
      <c r="E86" s="4" t="s">
        <v>230</v>
      </c>
      <c r="F86" s="5">
        <v>145000</v>
      </c>
    </row>
    <row r="87" spans="1:6" x14ac:dyDescent="0.3">
      <c r="A87" s="4">
        <v>4</v>
      </c>
      <c r="B87" s="4" t="s">
        <v>48</v>
      </c>
      <c r="C87" s="4"/>
      <c r="D87" s="4"/>
      <c r="E87" s="4"/>
      <c r="F87" s="5"/>
    </row>
    <row r="88" spans="1:6" x14ac:dyDescent="0.3">
      <c r="A88" s="4">
        <v>5</v>
      </c>
      <c r="B88" s="4" t="s">
        <v>56</v>
      </c>
      <c r="C88" s="4"/>
      <c r="D88" s="4"/>
      <c r="E88" s="4"/>
      <c r="F88" s="5"/>
    </row>
    <row r="89" spans="1:6" x14ac:dyDescent="0.3">
      <c r="A89" s="4">
        <v>6</v>
      </c>
      <c r="B89" s="4" t="s">
        <v>49</v>
      </c>
      <c r="C89" s="4"/>
      <c r="D89" s="4"/>
      <c r="E89" s="4"/>
      <c r="F89" s="5"/>
    </row>
    <row r="90" spans="1:6" x14ac:dyDescent="0.3">
      <c r="A90" s="4">
        <v>7</v>
      </c>
      <c r="B90" s="4" t="s">
        <v>50</v>
      </c>
      <c r="C90" s="4"/>
      <c r="D90" s="4"/>
      <c r="E90" s="4"/>
      <c r="F90" s="4"/>
    </row>
    <row r="91" spans="1:6" x14ac:dyDescent="0.3">
      <c r="A91" s="4">
        <v>8</v>
      </c>
      <c r="B91" s="4" t="s">
        <v>51</v>
      </c>
      <c r="C91" s="1"/>
      <c r="D91" s="1"/>
      <c r="E91" s="1"/>
      <c r="F91" s="1"/>
    </row>
    <row r="92" spans="1:6" ht="31.2" x14ac:dyDescent="0.3">
      <c r="A92" s="4">
        <v>9</v>
      </c>
      <c r="B92" s="4" t="s">
        <v>52</v>
      </c>
      <c r="C92" s="1"/>
      <c r="D92" s="1"/>
      <c r="E92" s="1"/>
      <c r="F92" s="1"/>
    </row>
    <row r="93" spans="1:6" x14ac:dyDescent="0.3">
      <c r="A93" s="43">
        <v>10</v>
      </c>
      <c r="B93" s="43" t="s">
        <v>53</v>
      </c>
      <c r="C93" s="1" t="s">
        <v>41</v>
      </c>
      <c r="D93" s="2">
        <v>85000</v>
      </c>
      <c r="E93" s="56" t="s">
        <v>231</v>
      </c>
      <c r="F93" s="58">
        <v>195000</v>
      </c>
    </row>
    <row r="94" spans="1:6" x14ac:dyDescent="0.3">
      <c r="A94" s="44"/>
      <c r="B94" s="44"/>
      <c r="C94" s="1" t="s">
        <v>42</v>
      </c>
      <c r="D94" s="2">
        <v>81000</v>
      </c>
      <c r="E94" s="57"/>
      <c r="F94" s="57"/>
    </row>
    <row r="95" spans="1:6" x14ac:dyDescent="0.3">
      <c r="A95" s="4">
        <v>11</v>
      </c>
      <c r="B95" s="4" t="s">
        <v>54</v>
      </c>
      <c r="C95" s="1"/>
      <c r="D95" s="1"/>
      <c r="E95" s="1"/>
      <c r="F95" s="1"/>
    </row>
    <row r="98" spans="1:6" ht="17.399999999999999" x14ac:dyDescent="0.3">
      <c r="B98" s="9" t="s">
        <v>61</v>
      </c>
    </row>
    <row r="99" spans="1:6" x14ac:dyDescent="0.3">
      <c r="A99" s="3" t="s">
        <v>0</v>
      </c>
      <c r="B99" s="7" t="s">
        <v>1</v>
      </c>
      <c r="C99" s="3" t="s">
        <v>2</v>
      </c>
      <c r="D99" s="3" t="s">
        <v>3</v>
      </c>
      <c r="E99" s="3" t="s">
        <v>4</v>
      </c>
      <c r="F99" s="3" t="s">
        <v>3</v>
      </c>
    </row>
    <row r="100" spans="1:6" x14ac:dyDescent="0.3">
      <c r="A100" s="43">
        <v>1</v>
      </c>
      <c r="B100" s="43" t="s">
        <v>45</v>
      </c>
      <c r="C100" s="53" t="s">
        <v>224</v>
      </c>
      <c r="D100" s="55">
        <v>137000</v>
      </c>
      <c r="E100" s="12" t="s">
        <v>225</v>
      </c>
      <c r="F100" s="11">
        <v>115000</v>
      </c>
    </row>
    <row r="101" spans="1:6" x14ac:dyDescent="0.3">
      <c r="A101" s="44"/>
      <c r="B101" s="44"/>
      <c r="C101" s="54"/>
      <c r="D101" s="54"/>
      <c r="E101" s="12" t="s">
        <v>226</v>
      </c>
      <c r="F101" s="13">
        <v>78000</v>
      </c>
    </row>
    <row r="102" spans="1:6" x14ac:dyDescent="0.3">
      <c r="A102" s="4">
        <v>2</v>
      </c>
      <c r="B102" s="4" t="s">
        <v>58</v>
      </c>
      <c r="C102" s="4"/>
      <c r="D102" s="4"/>
      <c r="E102" s="4"/>
      <c r="F102" s="4"/>
    </row>
    <row r="103" spans="1:6" x14ac:dyDescent="0.3">
      <c r="A103" s="4">
        <v>3</v>
      </c>
      <c r="B103" s="4" t="s">
        <v>48</v>
      </c>
      <c r="C103" s="4"/>
      <c r="D103" s="4"/>
      <c r="E103" s="4"/>
      <c r="F103" s="4"/>
    </row>
    <row r="104" spans="1:6" x14ac:dyDescent="0.3">
      <c r="A104" s="4">
        <v>4</v>
      </c>
      <c r="B104" s="4" t="s">
        <v>59</v>
      </c>
      <c r="C104" s="4"/>
      <c r="D104" s="4"/>
      <c r="E104" s="4"/>
      <c r="F104" s="5"/>
    </row>
    <row r="105" spans="1:6" x14ac:dyDescent="0.3">
      <c r="A105" s="4">
        <v>5</v>
      </c>
      <c r="B105" s="4" t="s">
        <v>7</v>
      </c>
      <c r="C105" s="4"/>
      <c r="D105" s="4"/>
      <c r="E105" s="4"/>
      <c r="F105" s="5"/>
    </row>
    <row r="106" spans="1:6" x14ac:dyDescent="0.3">
      <c r="A106" s="4">
        <v>6</v>
      </c>
      <c r="B106" s="4" t="s">
        <v>60</v>
      </c>
      <c r="C106" s="4"/>
      <c r="D106" s="4"/>
      <c r="E106" s="4"/>
      <c r="F106" s="5"/>
    </row>
    <row r="107" spans="1:6" x14ac:dyDescent="0.3">
      <c r="A107" s="4">
        <v>7</v>
      </c>
      <c r="B107" s="4" t="s">
        <v>50</v>
      </c>
      <c r="C107" s="4"/>
      <c r="D107" s="4"/>
      <c r="E107" s="4"/>
      <c r="F107" s="4"/>
    </row>
    <row r="108" spans="1:6" x14ac:dyDescent="0.3">
      <c r="A108" s="43">
        <v>8</v>
      </c>
      <c r="B108" s="43" t="s">
        <v>53</v>
      </c>
      <c r="C108" s="1" t="s">
        <v>41</v>
      </c>
      <c r="D108" s="2">
        <v>85000</v>
      </c>
      <c r="E108" s="56" t="s">
        <v>231</v>
      </c>
      <c r="F108" s="58">
        <v>195000</v>
      </c>
    </row>
    <row r="109" spans="1:6" x14ac:dyDescent="0.3">
      <c r="A109" s="44"/>
      <c r="B109" s="44"/>
      <c r="C109" s="1" t="s">
        <v>42</v>
      </c>
      <c r="D109" s="2">
        <v>81000</v>
      </c>
      <c r="E109" s="57"/>
      <c r="F109" s="57"/>
    </row>
    <row r="111" spans="1:6" ht="17.399999999999999" x14ac:dyDescent="0.3">
      <c r="B111" s="9" t="s">
        <v>62</v>
      </c>
    </row>
    <row r="112" spans="1:6" x14ac:dyDescent="0.3">
      <c r="A112" s="3" t="s">
        <v>0</v>
      </c>
      <c r="B112" s="7" t="s">
        <v>1</v>
      </c>
      <c r="C112" s="3" t="s">
        <v>2</v>
      </c>
      <c r="D112" s="3" t="s">
        <v>3</v>
      </c>
      <c r="E112" s="3" t="s">
        <v>4</v>
      </c>
      <c r="F112" s="3" t="s">
        <v>3</v>
      </c>
    </row>
    <row r="113" spans="1:6" x14ac:dyDescent="0.3">
      <c r="A113" s="4">
        <v>1</v>
      </c>
      <c r="B113" s="4" t="s">
        <v>26</v>
      </c>
      <c r="C113" s="4"/>
      <c r="D113" s="5"/>
      <c r="E113" s="4"/>
      <c r="F113" s="5"/>
    </row>
    <row r="114" spans="1:6" x14ac:dyDescent="0.3">
      <c r="A114" s="4">
        <v>2</v>
      </c>
      <c r="B114" s="4" t="s">
        <v>63</v>
      </c>
      <c r="C114" s="4"/>
      <c r="D114" s="4"/>
      <c r="E114" s="4"/>
      <c r="F114" s="4"/>
    </row>
    <row r="115" spans="1:6" ht="31.2" x14ac:dyDescent="0.3">
      <c r="A115" s="4">
        <v>3</v>
      </c>
      <c r="B115" s="4" t="s">
        <v>17</v>
      </c>
      <c r="C115" s="4"/>
      <c r="D115" s="4"/>
      <c r="E115" s="4"/>
      <c r="F115" s="4"/>
    </row>
    <row r="116" spans="1:6" ht="31.2" x14ac:dyDescent="0.3">
      <c r="A116" s="4">
        <v>4</v>
      </c>
      <c r="B116" s="4" t="s">
        <v>64</v>
      </c>
      <c r="C116" s="4"/>
      <c r="D116" s="4"/>
      <c r="E116" s="4"/>
      <c r="F116" s="5"/>
    </row>
    <row r="117" spans="1:6" ht="31.2" x14ac:dyDescent="0.3">
      <c r="A117" s="4">
        <v>5</v>
      </c>
      <c r="B117" s="4" t="s">
        <v>18</v>
      </c>
      <c r="C117" s="4"/>
      <c r="D117" s="4"/>
      <c r="E117" s="4"/>
      <c r="F117" s="5"/>
    </row>
    <row r="118" spans="1:6" ht="31.2" x14ac:dyDescent="0.3">
      <c r="A118" s="4">
        <v>6</v>
      </c>
      <c r="B118" s="4" t="s">
        <v>19</v>
      </c>
      <c r="C118" s="4"/>
      <c r="D118" s="4"/>
      <c r="E118" s="4"/>
      <c r="F118" s="5"/>
    </row>
    <row r="119" spans="1:6" x14ac:dyDescent="0.3">
      <c r="A119" s="4">
        <v>7</v>
      </c>
      <c r="B119" s="4" t="s">
        <v>65</v>
      </c>
      <c r="C119" s="4" t="s">
        <v>232</v>
      </c>
      <c r="D119" s="5">
        <v>100000</v>
      </c>
      <c r="E119" s="4" t="s">
        <v>233</v>
      </c>
      <c r="F119" s="5">
        <v>87000</v>
      </c>
    </row>
    <row r="120" spans="1:6" x14ac:dyDescent="0.3">
      <c r="A120" s="4">
        <v>8</v>
      </c>
      <c r="B120" s="4" t="s">
        <v>21</v>
      </c>
      <c r="C120" s="1" t="s">
        <v>39</v>
      </c>
      <c r="D120" s="2">
        <v>108000</v>
      </c>
      <c r="E120" s="1" t="s">
        <v>40</v>
      </c>
      <c r="F120" s="2">
        <v>50000</v>
      </c>
    </row>
    <row r="121" spans="1:6" x14ac:dyDescent="0.3">
      <c r="A121" s="4">
        <v>9</v>
      </c>
      <c r="B121" s="4" t="s">
        <v>22</v>
      </c>
      <c r="C121" s="1"/>
      <c r="D121" s="1"/>
      <c r="E121" s="1"/>
      <c r="F121" s="1"/>
    </row>
    <row r="124" spans="1:6" ht="17.399999999999999" x14ac:dyDescent="0.3">
      <c r="B124" s="9" t="s">
        <v>67</v>
      </c>
    </row>
    <row r="125" spans="1:6" x14ac:dyDescent="0.3">
      <c r="A125" s="3" t="s">
        <v>0</v>
      </c>
      <c r="B125" s="7" t="s">
        <v>1</v>
      </c>
      <c r="C125" s="3" t="s">
        <v>2</v>
      </c>
      <c r="D125" s="3" t="s">
        <v>3</v>
      </c>
      <c r="E125" s="3" t="s">
        <v>4</v>
      </c>
      <c r="F125" s="3" t="s">
        <v>3</v>
      </c>
    </row>
    <row r="126" spans="1:6" x14ac:dyDescent="0.3">
      <c r="A126" s="4">
        <v>1</v>
      </c>
      <c r="B126" s="4" t="s">
        <v>26</v>
      </c>
      <c r="C126" s="4"/>
      <c r="D126" s="5"/>
      <c r="E126" s="4"/>
      <c r="F126" s="5"/>
    </row>
    <row r="127" spans="1:6" x14ac:dyDescent="0.3">
      <c r="A127" s="4">
        <v>2</v>
      </c>
      <c r="B127" s="4" t="s">
        <v>63</v>
      </c>
      <c r="C127" s="4"/>
      <c r="D127" s="4"/>
      <c r="E127" s="4"/>
      <c r="F127" s="4"/>
    </row>
    <row r="128" spans="1:6" x14ac:dyDescent="0.3">
      <c r="A128" s="4">
        <v>3</v>
      </c>
      <c r="B128" s="4" t="s">
        <v>66</v>
      </c>
      <c r="C128" s="4"/>
      <c r="D128" s="4"/>
      <c r="E128" s="4"/>
      <c r="F128" s="4"/>
    </row>
    <row r="129" spans="1:6" ht="31.2" x14ac:dyDescent="0.3">
      <c r="A129" s="4">
        <v>4</v>
      </c>
      <c r="B129" s="4" t="s">
        <v>17</v>
      </c>
      <c r="C129" s="4"/>
      <c r="D129" s="4"/>
      <c r="E129" s="4"/>
      <c r="F129" s="4"/>
    </row>
    <row r="130" spans="1:6" ht="31.2" x14ac:dyDescent="0.3">
      <c r="A130" s="4">
        <v>5</v>
      </c>
      <c r="B130" s="4" t="s">
        <v>18</v>
      </c>
      <c r="C130" s="4"/>
      <c r="D130" s="4"/>
      <c r="E130" s="4"/>
      <c r="F130" s="5"/>
    </row>
    <row r="131" spans="1:6" ht="31.2" x14ac:dyDescent="0.3">
      <c r="A131" s="4">
        <v>6</v>
      </c>
      <c r="B131" s="4" t="s">
        <v>19</v>
      </c>
      <c r="C131" s="4"/>
      <c r="D131" s="4"/>
      <c r="E131" s="4"/>
      <c r="F131" s="5"/>
    </row>
    <row r="132" spans="1:6" x14ac:dyDescent="0.3">
      <c r="A132" s="4">
        <v>7</v>
      </c>
      <c r="B132" s="4" t="s">
        <v>65</v>
      </c>
      <c r="C132" s="4" t="s">
        <v>232</v>
      </c>
      <c r="D132" s="5">
        <v>100000</v>
      </c>
      <c r="E132" s="4" t="s">
        <v>233</v>
      </c>
      <c r="F132" s="5">
        <v>87000</v>
      </c>
    </row>
    <row r="133" spans="1:6" x14ac:dyDescent="0.3">
      <c r="A133" s="4">
        <v>8</v>
      </c>
      <c r="B133" s="4" t="s">
        <v>21</v>
      </c>
      <c r="C133" s="1" t="s">
        <v>39</v>
      </c>
      <c r="D133" s="2">
        <v>108000</v>
      </c>
      <c r="E133" s="1" t="s">
        <v>40</v>
      </c>
      <c r="F133" s="2">
        <v>50000</v>
      </c>
    </row>
    <row r="134" spans="1:6" x14ac:dyDescent="0.3">
      <c r="A134" s="4">
        <v>9</v>
      </c>
      <c r="B134" s="4" t="s">
        <v>22</v>
      </c>
      <c r="C134" s="1"/>
      <c r="D134" s="1"/>
      <c r="E134" s="1"/>
      <c r="F134" s="1"/>
    </row>
    <row r="137" spans="1:6" ht="17.399999999999999" x14ac:dyDescent="0.3">
      <c r="B137" s="9" t="s">
        <v>68</v>
      </c>
    </row>
    <row r="138" spans="1:6" x14ac:dyDescent="0.3">
      <c r="A138" s="3" t="s">
        <v>0</v>
      </c>
      <c r="B138" s="7" t="s">
        <v>1</v>
      </c>
      <c r="C138" s="3" t="s">
        <v>2</v>
      </c>
      <c r="D138" s="3" t="s">
        <v>3</v>
      </c>
      <c r="E138" s="3" t="s">
        <v>4</v>
      </c>
      <c r="F138" s="3" t="s">
        <v>3</v>
      </c>
    </row>
    <row r="139" spans="1:6" x14ac:dyDescent="0.3">
      <c r="A139" s="4">
        <v>1</v>
      </c>
      <c r="B139" s="4" t="s">
        <v>26</v>
      </c>
      <c r="C139" s="4"/>
      <c r="D139" s="5"/>
      <c r="E139" s="4"/>
      <c r="F139" s="5"/>
    </row>
    <row r="140" spans="1:6" x14ac:dyDescent="0.3">
      <c r="A140" s="4">
        <v>2</v>
      </c>
      <c r="B140" s="4" t="s">
        <v>63</v>
      </c>
      <c r="C140" s="4"/>
      <c r="D140" s="4"/>
      <c r="E140" s="4"/>
      <c r="F140" s="4"/>
    </row>
    <row r="141" spans="1:6" ht="31.2" x14ac:dyDescent="0.3">
      <c r="A141" s="4">
        <v>3</v>
      </c>
      <c r="B141" s="4" t="s">
        <v>17</v>
      </c>
      <c r="C141" s="4"/>
      <c r="D141" s="4"/>
      <c r="E141" s="4"/>
      <c r="F141" s="4"/>
    </row>
    <row r="142" spans="1:6" ht="31.2" x14ac:dyDescent="0.3">
      <c r="A142" s="4">
        <v>4</v>
      </c>
      <c r="B142" s="4" t="s">
        <v>64</v>
      </c>
      <c r="C142" s="4"/>
      <c r="D142" s="4"/>
      <c r="E142" s="4"/>
      <c r="F142" s="5"/>
    </row>
    <row r="143" spans="1:6" ht="31.2" x14ac:dyDescent="0.3">
      <c r="A143" s="4">
        <v>5</v>
      </c>
      <c r="B143" s="4" t="s">
        <v>18</v>
      </c>
      <c r="C143" s="4"/>
      <c r="D143" s="4"/>
      <c r="E143" s="4"/>
      <c r="F143" s="5"/>
    </row>
    <row r="144" spans="1:6" ht="31.2" x14ac:dyDescent="0.3">
      <c r="A144" s="4">
        <v>6</v>
      </c>
      <c r="B144" s="4" t="s">
        <v>19</v>
      </c>
      <c r="C144" s="4"/>
      <c r="D144" s="4"/>
      <c r="E144" s="4"/>
      <c r="F144" s="5"/>
    </row>
    <row r="145" spans="1:6" x14ac:dyDescent="0.3">
      <c r="A145" s="4">
        <v>7</v>
      </c>
      <c r="B145" s="4" t="s">
        <v>65</v>
      </c>
      <c r="C145" s="4" t="s">
        <v>232</v>
      </c>
      <c r="D145" s="5">
        <v>100000</v>
      </c>
      <c r="E145" s="4" t="s">
        <v>233</v>
      </c>
      <c r="F145" s="5">
        <v>87000</v>
      </c>
    </row>
    <row r="146" spans="1:6" x14ac:dyDescent="0.3">
      <c r="A146" s="4">
        <v>8</v>
      </c>
      <c r="B146" s="4" t="s">
        <v>21</v>
      </c>
      <c r="C146" s="1" t="s">
        <v>39</v>
      </c>
      <c r="D146" s="2">
        <v>108000</v>
      </c>
      <c r="E146" s="1" t="s">
        <v>40</v>
      </c>
      <c r="F146" s="2">
        <v>50000</v>
      </c>
    </row>
    <row r="147" spans="1:6" x14ac:dyDescent="0.3">
      <c r="A147" s="4">
        <v>9</v>
      </c>
      <c r="B147" s="4" t="s">
        <v>22</v>
      </c>
      <c r="C147" s="1"/>
      <c r="D147" s="1"/>
      <c r="E147" s="1"/>
      <c r="F147" s="1"/>
    </row>
    <row r="150" spans="1:6" ht="17.399999999999999" x14ac:dyDescent="0.3">
      <c r="B150" s="9" t="s">
        <v>75</v>
      </c>
    </row>
    <row r="151" spans="1:6" x14ac:dyDescent="0.3">
      <c r="A151" s="3" t="s">
        <v>0</v>
      </c>
      <c r="B151" s="7" t="s">
        <v>1</v>
      </c>
      <c r="C151" s="3" t="s">
        <v>2</v>
      </c>
      <c r="D151" s="3" t="s">
        <v>3</v>
      </c>
      <c r="E151" s="3" t="s">
        <v>4</v>
      </c>
      <c r="F151" s="3" t="s">
        <v>3</v>
      </c>
    </row>
    <row r="152" spans="1:6" x14ac:dyDescent="0.3">
      <c r="A152" s="4">
        <v>1</v>
      </c>
      <c r="B152" s="4" t="s">
        <v>69</v>
      </c>
      <c r="C152" s="4"/>
      <c r="D152" s="5"/>
      <c r="E152" s="4"/>
      <c r="F152" s="5"/>
    </row>
    <row r="153" spans="1:6" ht="46.8" x14ac:dyDescent="0.3">
      <c r="A153" s="4">
        <v>2</v>
      </c>
      <c r="B153" s="4" t="s">
        <v>70</v>
      </c>
      <c r="C153" s="4"/>
      <c r="D153" s="4"/>
      <c r="E153" s="4"/>
      <c r="F153" s="4"/>
    </row>
    <row r="154" spans="1:6" ht="31.2" x14ac:dyDescent="0.3">
      <c r="A154" s="4">
        <v>3</v>
      </c>
      <c r="B154" s="4" t="s">
        <v>71</v>
      </c>
      <c r="C154" s="4"/>
      <c r="D154" s="4"/>
      <c r="E154" s="4"/>
      <c r="F154" s="4"/>
    </row>
    <row r="155" spans="1:6" x14ac:dyDescent="0.3">
      <c r="A155" s="4">
        <v>4</v>
      </c>
      <c r="B155" s="4" t="s">
        <v>65</v>
      </c>
      <c r="C155" s="4" t="s">
        <v>232</v>
      </c>
      <c r="D155" s="5">
        <v>100000</v>
      </c>
      <c r="E155" s="4" t="s">
        <v>233</v>
      </c>
      <c r="F155" s="5">
        <v>87000</v>
      </c>
    </row>
    <row r="156" spans="1:6" x14ac:dyDescent="0.3">
      <c r="A156" s="4">
        <v>5</v>
      </c>
      <c r="B156" s="4" t="s">
        <v>22</v>
      </c>
      <c r="C156" s="4"/>
      <c r="D156" s="4"/>
      <c r="E156" s="4"/>
      <c r="F156" s="5"/>
    </row>
    <row r="157" spans="1:6" x14ac:dyDescent="0.3">
      <c r="A157" s="4">
        <v>6</v>
      </c>
      <c r="B157" s="4" t="s">
        <v>72</v>
      </c>
      <c r="C157" s="4"/>
      <c r="D157" s="4"/>
      <c r="E157" s="4" t="s">
        <v>234</v>
      </c>
      <c r="F157" s="5">
        <v>76000</v>
      </c>
    </row>
    <row r="158" spans="1:6" x14ac:dyDescent="0.3">
      <c r="A158" s="4">
        <v>7</v>
      </c>
      <c r="B158" s="4" t="s">
        <v>12</v>
      </c>
      <c r="C158" s="4"/>
      <c r="D158" s="4"/>
      <c r="E158" s="4"/>
      <c r="F158" s="4"/>
    </row>
    <row r="159" spans="1:6" x14ac:dyDescent="0.3">
      <c r="A159" s="4">
        <v>8</v>
      </c>
      <c r="B159" s="4" t="s">
        <v>73</v>
      </c>
      <c r="C159" s="1"/>
      <c r="D159" s="1"/>
      <c r="E159" s="1"/>
      <c r="F159" s="1"/>
    </row>
    <row r="160" spans="1:6" x14ac:dyDescent="0.3">
      <c r="A160" s="4">
        <v>9</v>
      </c>
      <c r="B160" s="4" t="s">
        <v>74</v>
      </c>
      <c r="C160" s="1"/>
      <c r="D160" s="1"/>
      <c r="E160" s="1"/>
      <c r="F160" s="1"/>
    </row>
    <row r="161" spans="1:6" x14ac:dyDescent="0.3">
      <c r="A161" s="43">
        <v>10</v>
      </c>
      <c r="B161" s="43" t="s">
        <v>53</v>
      </c>
      <c r="C161" s="1" t="s">
        <v>41</v>
      </c>
      <c r="D161" s="2">
        <v>85000</v>
      </c>
      <c r="E161" s="56" t="s">
        <v>231</v>
      </c>
      <c r="F161" s="58">
        <v>195000</v>
      </c>
    </row>
    <row r="162" spans="1:6" x14ac:dyDescent="0.3">
      <c r="A162" s="44"/>
      <c r="B162" s="44"/>
      <c r="C162" s="1" t="s">
        <v>42</v>
      </c>
      <c r="D162" s="2">
        <v>81000</v>
      </c>
      <c r="E162" s="57"/>
      <c r="F162" s="57"/>
    </row>
    <row r="164" spans="1:6" ht="17.399999999999999" x14ac:dyDescent="0.3">
      <c r="B164" s="9" t="s">
        <v>80</v>
      </c>
    </row>
    <row r="165" spans="1:6" x14ac:dyDescent="0.3">
      <c r="A165" s="3" t="s">
        <v>0</v>
      </c>
      <c r="B165" s="7" t="s">
        <v>1</v>
      </c>
      <c r="C165" s="3" t="s">
        <v>2</v>
      </c>
      <c r="D165" s="3" t="s">
        <v>3</v>
      </c>
      <c r="E165" s="3" t="s">
        <v>4</v>
      </c>
      <c r="F165" s="3" t="s">
        <v>3</v>
      </c>
    </row>
    <row r="166" spans="1:6" x14ac:dyDescent="0.3">
      <c r="A166" s="4">
        <v>1</v>
      </c>
      <c r="B166" s="4" t="s">
        <v>76</v>
      </c>
      <c r="C166" s="4"/>
      <c r="D166" s="5"/>
      <c r="E166" s="4"/>
      <c r="F166" s="5"/>
    </row>
    <row r="167" spans="1:6" x14ac:dyDescent="0.3">
      <c r="A167" s="4">
        <v>2</v>
      </c>
      <c r="B167" s="4" t="s">
        <v>77</v>
      </c>
      <c r="C167" s="4"/>
      <c r="D167" s="4"/>
      <c r="E167" s="4"/>
      <c r="F167" s="4"/>
    </row>
    <row r="168" spans="1:6" x14ac:dyDescent="0.3">
      <c r="A168" s="4">
        <v>3</v>
      </c>
      <c r="B168" s="4" t="s">
        <v>20</v>
      </c>
      <c r="C168" s="4"/>
      <c r="D168" s="4"/>
      <c r="E168" s="4"/>
      <c r="F168" s="4"/>
    </row>
    <row r="169" spans="1:6" x14ac:dyDescent="0.3">
      <c r="A169" s="4">
        <v>4</v>
      </c>
      <c r="B169" s="4" t="s">
        <v>78</v>
      </c>
      <c r="C169" s="4"/>
      <c r="D169" s="4"/>
      <c r="E169" s="4"/>
      <c r="F169" s="5"/>
    </row>
    <row r="170" spans="1:6" x14ac:dyDescent="0.3">
      <c r="A170" s="4">
        <v>5</v>
      </c>
      <c r="B170" s="4" t="s">
        <v>22</v>
      </c>
      <c r="C170" s="4"/>
      <c r="D170" s="4"/>
      <c r="E170" s="4"/>
      <c r="F170" s="5"/>
    </row>
    <row r="171" spans="1:6" x14ac:dyDescent="0.3">
      <c r="A171" s="4">
        <v>6</v>
      </c>
      <c r="B171" s="4" t="s">
        <v>58</v>
      </c>
      <c r="C171" s="4"/>
      <c r="D171" s="4"/>
      <c r="E171" s="4"/>
      <c r="F171" s="5"/>
    </row>
    <row r="172" spans="1:6" x14ac:dyDescent="0.3">
      <c r="A172" s="4">
        <v>7</v>
      </c>
      <c r="B172" s="4" t="s">
        <v>79</v>
      </c>
      <c r="C172" s="4"/>
      <c r="D172" s="4"/>
      <c r="E172" s="4"/>
      <c r="F172" s="4"/>
    </row>
    <row r="173" spans="1:6" x14ac:dyDescent="0.3">
      <c r="A173" s="4">
        <v>8</v>
      </c>
      <c r="B173" s="4" t="s">
        <v>13</v>
      </c>
      <c r="C173" s="1"/>
      <c r="D173" s="1"/>
      <c r="E173" s="1"/>
      <c r="F173" s="1"/>
    </row>
    <row r="174" spans="1:6" x14ac:dyDescent="0.3">
      <c r="A174" s="4">
        <v>9</v>
      </c>
      <c r="B174" s="4" t="s">
        <v>50</v>
      </c>
      <c r="C174" s="1"/>
      <c r="D174" s="1"/>
      <c r="E174" s="1"/>
      <c r="F174" s="1"/>
    </row>
    <row r="177" spans="1:6" ht="17.399999999999999" x14ac:dyDescent="0.3">
      <c r="B177" s="9" t="s">
        <v>84</v>
      </c>
    </row>
    <row r="178" spans="1:6" x14ac:dyDescent="0.3">
      <c r="A178" s="3" t="s">
        <v>0</v>
      </c>
      <c r="B178" s="7" t="s">
        <v>1</v>
      </c>
      <c r="C178" s="3" t="s">
        <v>2</v>
      </c>
      <c r="D178" s="3" t="s">
        <v>3</v>
      </c>
      <c r="E178" s="3" t="s">
        <v>4</v>
      </c>
      <c r="F178" s="3" t="s">
        <v>3</v>
      </c>
    </row>
    <row r="179" spans="1:6" x14ac:dyDescent="0.3">
      <c r="A179" s="4">
        <v>1</v>
      </c>
      <c r="B179" s="4" t="s">
        <v>81</v>
      </c>
      <c r="C179" s="4"/>
      <c r="D179" s="5"/>
      <c r="E179" s="4"/>
      <c r="F179" s="5"/>
    </row>
    <row r="180" spans="1:6" x14ac:dyDescent="0.3">
      <c r="A180" s="4">
        <v>2</v>
      </c>
      <c r="B180" s="4" t="s">
        <v>82</v>
      </c>
      <c r="C180" s="4"/>
      <c r="D180" s="4"/>
      <c r="E180" s="4"/>
      <c r="F180" s="4"/>
    </row>
    <row r="181" spans="1:6" x14ac:dyDescent="0.3">
      <c r="A181" s="4">
        <v>3</v>
      </c>
      <c r="B181" s="4" t="s">
        <v>83</v>
      </c>
      <c r="C181" s="4"/>
      <c r="D181" s="4"/>
      <c r="E181" s="4"/>
      <c r="F181" s="4"/>
    </row>
    <row r="182" spans="1:6" x14ac:dyDescent="0.3">
      <c r="A182" s="4">
        <v>4</v>
      </c>
      <c r="B182" s="4" t="s">
        <v>47</v>
      </c>
      <c r="C182" s="4" t="s">
        <v>229</v>
      </c>
      <c r="D182" s="5">
        <v>86000</v>
      </c>
      <c r="E182" s="4" t="s">
        <v>230</v>
      </c>
      <c r="F182" s="5">
        <v>145000</v>
      </c>
    </row>
    <row r="183" spans="1:6" x14ac:dyDescent="0.3">
      <c r="A183" s="4">
        <v>5</v>
      </c>
      <c r="B183" s="4" t="s">
        <v>10</v>
      </c>
      <c r="C183" s="4"/>
      <c r="D183" s="4"/>
      <c r="E183" s="4"/>
      <c r="F183" s="5"/>
    </row>
    <row r="184" spans="1:6" x14ac:dyDescent="0.3">
      <c r="A184" s="4">
        <v>6</v>
      </c>
      <c r="B184" s="4" t="s">
        <v>7</v>
      </c>
      <c r="C184" s="4"/>
      <c r="D184" s="4"/>
      <c r="E184" s="4"/>
      <c r="F184" s="5"/>
    </row>
    <row r="185" spans="1:6" x14ac:dyDescent="0.3">
      <c r="A185" s="4">
        <v>7</v>
      </c>
      <c r="B185" s="4" t="s">
        <v>49</v>
      </c>
      <c r="C185" s="4"/>
      <c r="D185" s="4"/>
      <c r="E185" s="4"/>
      <c r="F185" s="4"/>
    </row>
    <row r="186" spans="1:6" x14ac:dyDescent="0.3">
      <c r="A186" s="4">
        <v>8</v>
      </c>
      <c r="B186" s="4" t="s">
        <v>54</v>
      </c>
      <c r="C186" s="1"/>
      <c r="D186" s="1"/>
      <c r="E186" s="1"/>
      <c r="F186" s="1"/>
    </row>
    <row r="189" spans="1:6" ht="17.399999999999999" x14ac:dyDescent="0.3">
      <c r="B189" s="9" t="s">
        <v>93</v>
      </c>
    </row>
    <row r="190" spans="1:6" x14ac:dyDescent="0.3">
      <c r="A190" s="3" t="s">
        <v>0</v>
      </c>
      <c r="B190" s="7" t="s">
        <v>1</v>
      </c>
      <c r="C190" s="3" t="s">
        <v>2</v>
      </c>
      <c r="D190" s="3" t="s">
        <v>3</v>
      </c>
      <c r="E190" s="3" t="s">
        <v>4</v>
      </c>
      <c r="F190" s="3" t="s">
        <v>3</v>
      </c>
    </row>
    <row r="191" spans="1:6" ht="31.2" x14ac:dyDescent="0.3">
      <c r="A191" s="4">
        <v>1</v>
      </c>
      <c r="B191" s="4" t="s">
        <v>85</v>
      </c>
      <c r="C191" s="4"/>
      <c r="D191" s="5"/>
      <c r="E191" s="4"/>
      <c r="F191" s="5"/>
    </row>
    <row r="192" spans="1:6" x14ac:dyDescent="0.3">
      <c r="A192" s="4">
        <v>2</v>
      </c>
      <c r="B192" s="4" t="s">
        <v>86</v>
      </c>
      <c r="C192" s="4"/>
      <c r="D192" s="4"/>
      <c r="E192" s="4"/>
      <c r="F192" s="4"/>
    </row>
    <row r="193" spans="1:6" ht="46.8" x14ac:dyDescent="0.3">
      <c r="A193" s="4">
        <v>3</v>
      </c>
      <c r="B193" s="4" t="s">
        <v>87</v>
      </c>
      <c r="C193" s="4"/>
      <c r="D193" s="4"/>
      <c r="E193" s="4"/>
      <c r="F193" s="4"/>
    </row>
    <row r="194" spans="1:6" ht="31.2" x14ac:dyDescent="0.3">
      <c r="A194" s="4">
        <v>4</v>
      </c>
      <c r="B194" s="4" t="s">
        <v>88</v>
      </c>
      <c r="C194" s="4"/>
      <c r="D194" s="4"/>
      <c r="E194" s="4"/>
      <c r="F194" s="5"/>
    </row>
    <row r="195" spans="1:6" ht="31.2" x14ac:dyDescent="0.3">
      <c r="A195" s="4">
        <v>5</v>
      </c>
      <c r="B195" s="4" t="s">
        <v>89</v>
      </c>
      <c r="C195" s="4"/>
      <c r="D195" s="4"/>
      <c r="E195" s="4"/>
      <c r="F195" s="5"/>
    </row>
    <row r="196" spans="1:6" x14ac:dyDescent="0.3">
      <c r="A196" s="4">
        <v>6</v>
      </c>
      <c r="B196" s="4" t="s">
        <v>90</v>
      </c>
      <c r="C196" s="4"/>
      <c r="D196" s="4"/>
      <c r="E196" s="4"/>
      <c r="F196" s="5"/>
    </row>
    <row r="197" spans="1:6" x14ac:dyDescent="0.3">
      <c r="A197" s="43">
        <v>7</v>
      </c>
      <c r="B197" s="43" t="s">
        <v>53</v>
      </c>
      <c r="C197" s="1" t="s">
        <v>41</v>
      </c>
      <c r="D197" s="2">
        <v>85000</v>
      </c>
      <c r="E197" s="56" t="s">
        <v>231</v>
      </c>
      <c r="F197" s="58">
        <v>195000</v>
      </c>
    </row>
    <row r="198" spans="1:6" x14ac:dyDescent="0.3">
      <c r="A198" s="44"/>
      <c r="B198" s="44"/>
      <c r="C198" s="1" t="s">
        <v>42</v>
      </c>
      <c r="D198" s="2">
        <v>81000</v>
      </c>
      <c r="E198" s="57"/>
      <c r="F198" s="57"/>
    </row>
    <row r="199" spans="1:6" ht="31.2" x14ac:dyDescent="0.3">
      <c r="A199" s="4">
        <v>8</v>
      </c>
      <c r="B199" s="4" t="s">
        <v>91</v>
      </c>
      <c r="C199" s="1"/>
      <c r="D199" s="1"/>
      <c r="E199" s="1"/>
      <c r="F199" s="1"/>
    </row>
    <row r="200" spans="1:6" x14ac:dyDescent="0.3">
      <c r="A200" s="4">
        <v>9</v>
      </c>
      <c r="B200" s="4" t="s">
        <v>92</v>
      </c>
      <c r="C200" s="1"/>
      <c r="D200" s="1"/>
      <c r="E200" s="1"/>
      <c r="F200" s="1"/>
    </row>
    <row r="204" spans="1:6" ht="17.399999999999999" x14ac:dyDescent="0.3">
      <c r="B204" s="9" t="s">
        <v>97</v>
      </c>
    </row>
    <row r="205" spans="1:6" x14ac:dyDescent="0.3">
      <c r="A205" s="3" t="s">
        <v>0</v>
      </c>
      <c r="B205" s="7" t="s">
        <v>1</v>
      </c>
      <c r="C205" s="3" t="s">
        <v>2</v>
      </c>
      <c r="D205" s="3" t="s">
        <v>3</v>
      </c>
      <c r="E205" s="3" t="s">
        <v>4</v>
      </c>
      <c r="F205" s="3" t="s">
        <v>3</v>
      </c>
    </row>
    <row r="206" spans="1:6" x14ac:dyDescent="0.3">
      <c r="A206" s="4">
        <v>1</v>
      </c>
      <c r="B206" s="4" t="s">
        <v>94</v>
      </c>
      <c r="C206" s="4"/>
      <c r="D206" s="5"/>
      <c r="E206" s="4"/>
      <c r="F206" s="5"/>
    </row>
    <row r="207" spans="1:6" ht="31.2" x14ac:dyDescent="0.3">
      <c r="A207" s="4">
        <v>2</v>
      </c>
      <c r="B207" s="4" t="s">
        <v>89</v>
      </c>
      <c r="C207" s="4"/>
      <c r="D207" s="4"/>
      <c r="E207" s="4"/>
      <c r="F207" s="4"/>
    </row>
    <row r="208" spans="1:6" x14ac:dyDescent="0.3">
      <c r="A208" s="43">
        <v>3</v>
      </c>
      <c r="B208" s="43" t="s">
        <v>53</v>
      </c>
      <c r="C208" s="1" t="s">
        <v>41</v>
      </c>
      <c r="D208" s="2">
        <v>85000</v>
      </c>
      <c r="E208" s="56" t="s">
        <v>231</v>
      </c>
      <c r="F208" s="58">
        <v>195000</v>
      </c>
    </row>
    <row r="209" spans="1:6" x14ac:dyDescent="0.3">
      <c r="A209" s="44"/>
      <c r="B209" s="44"/>
      <c r="C209" s="1" t="s">
        <v>42</v>
      </c>
      <c r="D209" s="2">
        <v>81000</v>
      </c>
      <c r="E209" s="57"/>
      <c r="F209" s="57"/>
    </row>
    <row r="210" spans="1:6" x14ac:dyDescent="0.3">
      <c r="A210" s="4">
        <v>4</v>
      </c>
      <c r="B210" s="4" t="s">
        <v>95</v>
      </c>
      <c r="C210" s="4"/>
      <c r="D210" s="4"/>
      <c r="E210" s="4"/>
      <c r="F210" s="5"/>
    </row>
    <row r="211" spans="1:6" x14ac:dyDescent="0.3">
      <c r="A211" s="4">
        <v>5</v>
      </c>
      <c r="B211" s="4" t="s">
        <v>96</v>
      </c>
      <c r="C211" s="4"/>
      <c r="D211" s="4"/>
      <c r="E211" s="4"/>
      <c r="F211" s="5"/>
    </row>
    <row r="212" spans="1:6" x14ac:dyDescent="0.3">
      <c r="A212" s="4">
        <v>6</v>
      </c>
      <c r="B212" s="4" t="s">
        <v>92</v>
      </c>
      <c r="C212" s="4"/>
      <c r="D212" s="4"/>
      <c r="E212" s="4"/>
      <c r="F212" s="5"/>
    </row>
    <row r="220" spans="1:6" x14ac:dyDescent="0.3">
      <c r="A220" s="59"/>
      <c r="B220"/>
      <c r="C220" s="16"/>
      <c r="D220" s="60"/>
      <c r="E220" s="61"/>
    </row>
    <row r="221" spans="1:6" x14ac:dyDescent="0.3">
      <c r="A221" s="59"/>
      <c r="B221"/>
      <c r="C221" s="16"/>
      <c r="D221" s="60"/>
      <c r="E221" s="60"/>
    </row>
  </sheetData>
  <mergeCells count="84">
    <mergeCell ref="F197:F198"/>
    <mergeCell ref="A208:A209"/>
    <mergeCell ref="B208:B209"/>
    <mergeCell ref="E208:E209"/>
    <mergeCell ref="F208:F209"/>
    <mergeCell ref="A220:A221"/>
    <mergeCell ref="D220:D221"/>
    <mergeCell ref="E220:E221"/>
    <mergeCell ref="A108:A109"/>
    <mergeCell ref="B108:B109"/>
    <mergeCell ref="E108:E109"/>
    <mergeCell ref="A197:A198"/>
    <mergeCell ref="B197:B198"/>
    <mergeCell ref="E197:E198"/>
    <mergeCell ref="F108:F109"/>
    <mergeCell ref="A161:A162"/>
    <mergeCell ref="B161:B162"/>
    <mergeCell ref="E161:E162"/>
    <mergeCell ref="F161:F162"/>
    <mergeCell ref="F93:F94"/>
    <mergeCell ref="A100:A101"/>
    <mergeCell ref="B100:B101"/>
    <mergeCell ref="C100:C101"/>
    <mergeCell ref="D100:D101"/>
    <mergeCell ref="A84:A85"/>
    <mergeCell ref="B84:B85"/>
    <mergeCell ref="A93:A94"/>
    <mergeCell ref="B93:B94"/>
    <mergeCell ref="E93:E94"/>
    <mergeCell ref="A75:A76"/>
    <mergeCell ref="B75:B76"/>
    <mergeCell ref="E75:E76"/>
    <mergeCell ref="F75:F76"/>
    <mergeCell ref="A82:A83"/>
    <mergeCell ref="B82:B83"/>
    <mergeCell ref="C82:C83"/>
    <mergeCell ref="D82:D83"/>
    <mergeCell ref="A65:A66"/>
    <mergeCell ref="B65:B66"/>
    <mergeCell ref="C65:C66"/>
    <mergeCell ref="D65:D66"/>
    <mergeCell ref="A67:A68"/>
    <mergeCell ref="B67:B68"/>
    <mergeCell ref="A54:A55"/>
    <mergeCell ref="B54:B55"/>
    <mergeCell ref="C54:C55"/>
    <mergeCell ref="D54:D55"/>
    <mergeCell ref="A58:A59"/>
    <mergeCell ref="B58:B59"/>
    <mergeCell ref="C58:C59"/>
    <mergeCell ref="D58:D59"/>
    <mergeCell ref="A41:A42"/>
    <mergeCell ref="B41:B42"/>
    <mergeCell ref="C41:C42"/>
    <mergeCell ref="D41:D42"/>
    <mergeCell ref="A46:A47"/>
    <mergeCell ref="B46:B47"/>
    <mergeCell ref="C46:C47"/>
    <mergeCell ref="D46:D47"/>
    <mergeCell ref="A29:A30"/>
    <mergeCell ref="B29:B30"/>
    <mergeCell ref="C29:C30"/>
    <mergeCell ref="D29:D30"/>
    <mergeCell ref="A35:A36"/>
    <mergeCell ref="B35:B36"/>
    <mergeCell ref="C35:C36"/>
    <mergeCell ref="D35:D36"/>
    <mergeCell ref="A23:A24"/>
    <mergeCell ref="B23:B24"/>
    <mergeCell ref="C23:C24"/>
    <mergeCell ref="D23:D24"/>
    <mergeCell ref="A17:A18"/>
    <mergeCell ref="B17:B18"/>
    <mergeCell ref="C17:C18"/>
    <mergeCell ref="D17:D18"/>
    <mergeCell ref="A12:A13"/>
    <mergeCell ref="B12:B13"/>
    <mergeCell ref="C12:C13"/>
    <mergeCell ref="D12:D13"/>
    <mergeCell ref="A2:F2"/>
    <mergeCell ref="A6:A7"/>
    <mergeCell ref="B6:B7"/>
    <mergeCell ref="C6:C7"/>
    <mergeCell ref="D6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83"/>
  <sheetViews>
    <sheetView workbookViewId="0">
      <selection activeCell="C8" sqref="C8"/>
    </sheetView>
  </sheetViews>
  <sheetFormatPr defaultRowHeight="15.6" x14ac:dyDescent="0.3"/>
  <cols>
    <col min="1" max="1" width="5.59765625" customWidth="1"/>
    <col min="2" max="2" width="35.8984375" style="6" customWidth="1"/>
    <col min="3" max="3" width="53.5" customWidth="1"/>
    <col min="5" max="5" width="55.09765625" customWidth="1"/>
  </cols>
  <sheetData>
    <row r="2" spans="1:6" ht="197.4" customHeight="1" x14ac:dyDescent="0.4">
      <c r="A2" s="41" t="s">
        <v>382</v>
      </c>
      <c r="B2" s="42"/>
      <c r="C2" s="42"/>
      <c r="D2" s="42"/>
      <c r="E2" s="42"/>
      <c r="F2" s="42"/>
    </row>
    <row r="5" spans="1:6" ht="17.399999999999999" x14ac:dyDescent="0.3">
      <c r="B5" s="9" t="s">
        <v>103</v>
      </c>
    </row>
    <row r="6" spans="1:6" x14ac:dyDescent="0.3">
      <c r="A6" s="3" t="s">
        <v>0</v>
      </c>
      <c r="B6" s="7" t="s">
        <v>1</v>
      </c>
      <c r="C6" s="3" t="s">
        <v>2</v>
      </c>
      <c r="D6" s="3" t="s">
        <v>3</v>
      </c>
      <c r="E6" s="3" t="s">
        <v>4</v>
      </c>
      <c r="F6" s="3" t="s">
        <v>3</v>
      </c>
    </row>
    <row r="7" spans="1:6" x14ac:dyDescent="0.3">
      <c r="A7" s="1">
        <v>1</v>
      </c>
      <c r="B7" s="4" t="s">
        <v>98</v>
      </c>
      <c r="C7" s="1"/>
      <c r="D7" s="2"/>
      <c r="E7" s="1"/>
      <c r="F7" s="2"/>
    </row>
    <row r="8" spans="1:6" x14ac:dyDescent="0.3">
      <c r="A8" s="1">
        <v>2</v>
      </c>
      <c r="B8" s="4" t="s">
        <v>79</v>
      </c>
      <c r="C8" s="1"/>
      <c r="D8" s="1"/>
      <c r="E8" s="1"/>
      <c r="F8" s="1"/>
    </row>
    <row r="9" spans="1:6" x14ac:dyDescent="0.3">
      <c r="A9" s="43">
        <v>3</v>
      </c>
      <c r="B9" s="43" t="s">
        <v>45</v>
      </c>
      <c r="C9" s="53" t="s">
        <v>224</v>
      </c>
      <c r="D9" s="55">
        <v>137000</v>
      </c>
      <c r="E9" s="12" t="s">
        <v>225</v>
      </c>
      <c r="F9" s="11">
        <v>115000</v>
      </c>
    </row>
    <row r="10" spans="1:6" x14ac:dyDescent="0.3">
      <c r="A10" s="44"/>
      <c r="B10" s="44"/>
      <c r="C10" s="54"/>
      <c r="D10" s="54"/>
      <c r="E10" s="12" t="s">
        <v>226</v>
      </c>
      <c r="F10" s="13">
        <v>78000</v>
      </c>
    </row>
    <row r="11" spans="1:6" x14ac:dyDescent="0.3">
      <c r="A11" s="1">
        <v>4</v>
      </c>
      <c r="B11" s="4" t="s">
        <v>99</v>
      </c>
      <c r="C11" s="1" t="s">
        <v>235</v>
      </c>
      <c r="D11" s="2">
        <v>94000</v>
      </c>
      <c r="E11" s="1"/>
      <c r="F11" s="2"/>
    </row>
    <row r="12" spans="1:6" x14ac:dyDescent="0.3">
      <c r="A12" s="56">
        <v>5</v>
      </c>
      <c r="B12" s="43" t="s">
        <v>100</v>
      </c>
      <c r="C12" s="1" t="s">
        <v>236</v>
      </c>
      <c r="D12" s="2">
        <v>78000</v>
      </c>
      <c r="E12" s="1" t="s">
        <v>238</v>
      </c>
      <c r="F12" s="2">
        <v>70000</v>
      </c>
    </row>
    <row r="13" spans="1:6" x14ac:dyDescent="0.3">
      <c r="A13" s="57"/>
      <c r="B13" s="44"/>
      <c r="C13" s="1" t="s">
        <v>237</v>
      </c>
      <c r="D13" s="2">
        <v>76000</v>
      </c>
      <c r="E13" s="1"/>
      <c r="F13" s="2"/>
    </row>
    <row r="14" spans="1:6" x14ac:dyDescent="0.3">
      <c r="A14" s="1">
        <v>6</v>
      </c>
      <c r="B14" s="4" t="s">
        <v>5</v>
      </c>
      <c r="C14" s="4" t="s">
        <v>216</v>
      </c>
      <c r="D14" s="5">
        <v>88000</v>
      </c>
      <c r="E14" s="4" t="s">
        <v>217</v>
      </c>
      <c r="F14" s="5">
        <v>166000</v>
      </c>
    </row>
    <row r="15" spans="1:6" x14ac:dyDescent="0.3">
      <c r="A15" s="56">
        <v>7</v>
      </c>
      <c r="B15" s="43" t="s">
        <v>101</v>
      </c>
      <c r="C15" s="43" t="s">
        <v>239</v>
      </c>
      <c r="D15" s="45">
        <v>92000</v>
      </c>
      <c r="E15" s="4" t="s">
        <v>240</v>
      </c>
      <c r="F15" s="5">
        <v>131000</v>
      </c>
    </row>
    <row r="16" spans="1:6" x14ac:dyDescent="0.3">
      <c r="A16" s="57"/>
      <c r="B16" s="44"/>
      <c r="C16" s="44"/>
      <c r="D16" s="46"/>
      <c r="E16" s="1" t="s">
        <v>241</v>
      </c>
      <c r="F16" s="2">
        <v>125000</v>
      </c>
    </row>
    <row r="17" spans="1:6" x14ac:dyDescent="0.3">
      <c r="A17" s="1">
        <v>8</v>
      </c>
      <c r="B17" s="4" t="s">
        <v>102</v>
      </c>
      <c r="C17" s="1"/>
      <c r="D17" s="1"/>
      <c r="E17" s="1" t="s">
        <v>234</v>
      </c>
      <c r="F17" s="2">
        <v>76000</v>
      </c>
    </row>
    <row r="18" spans="1:6" x14ac:dyDescent="0.3">
      <c r="A18" s="1">
        <v>9</v>
      </c>
      <c r="B18" s="4" t="s">
        <v>50</v>
      </c>
      <c r="C18" s="1"/>
      <c r="D18" s="1"/>
      <c r="E18" s="1"/>
      <c r="F18" s="1"/>
    </row>
    <row r="19" spans="1:6" x14ac:dyDescent="0.3">
      <c r="A19" s="43">
        <v>10</v>
      </c>
      <c r="B19" s="43" t="s">
        <v>53</v>
      </c>
      <c r="C19" s="1" t="s">
        <v>41</v>
      </c>
      <c r="D19" s="2">
        <v>85000</v>
      </c>
      <c r="E19" s="56" t="s">
        <v>231</v>
      </c>
      <c r="F19" s="58">
        <v>195000</v>
      </c>
    </row>
    <row r="20" spans="1:6" x14ac:dyDescent="0.3">
      <c r="A20" s="44"/>
      <c r="B20" s="44"/>
      <c r="C20" s="1" t="s">
        <v>42</v>
      </c>
      <c r="D20" s="2">
        <v>81000</v>
      </c>
      <c r="E20" s="57"/>
      <c r="F20" s="57"/>
    </row>
    <row r="22" spans="1:6" ht="17.399999999999999" x14ac:dyDescent="0.3">
      <c r="B22" s="9" t="s">
        <v>104</v>
      </c>
    </row>
    <row r="23" spans="1:6" x14ac:dyDescent="0.3">
      <c r="A23" s="3" t="s">
        <v>0</v>
      </c>
      <c r="B23" s="7" t="s">
        <v>1</v>
      </c>
      <c r="C23" s="3" t="s">
        <v>2</v>
      </c>
      <c r="D23" s="3" t="s">
        <v>3</v>
      </c>
      <c r="E23" s="3" t="s">
        <v>4</v>
      </c>
      <c r="F23" s="3" t="s">
        <v>3</v>
      </c>
    </row>
    <row r="24" spans="1:6" x14ac:dyDescent="0.3">
      <c r="A24" s="1">
        <v>1</v>
      </c>
      <c r="B24" s="4" t="s">
        <v>98</v>
      </c>
      <c r="C24" s="1"/>
      <c r="D24" s="2"/>
      <c r="E24" s="1"/>
      <c r="F24" s="2"/>
    </row>
    <row r="25" spans="1:6" x14ac:dyDescent="0.3">
      <c r="A25" s="1">
        <v>2</v>
      </c>
      <c r="B25" s="4" t="s">
        <v>79</v>
      </c>
      <c r="C25" s="1"/>
      <c r="D25" s="1"/>
      <c r="E25" s="1"/>
      <c r="F25" s="1"/>
    </row>
    <row r="26" spans="1:6" x14ac:dyDescent="0.3">
      <c r="A26" s="1">
        <v>3</v>
      </c>
      <c r="B26" s="4" t="s">
        <v>86</v>
      </c>
      <c r="C26" s="1"/>
      <c r="D26" s="1"/>
      <c r="E26" s="1"/>
      <c r="F26" s="1"/>
    </row>
    <row r="27" spans="1:6" x14ac:dyDescent="0.3">
      <c r="A27" s="43">
        <v>4</v>
      </c>
      <c r="B27" s="43" t="s">
        <v>45</v>
      </c>
      <c r="C27" s="53" t="s">
        <v>224</v>
      </c>
      <c r="D27" s="55">
        <v>137000</v>
      </c>
      <c r="E27" s="12" t="s">
        <v>225</v>
      </c>
      <c r="F27" s="11">
        <v>115000</v>
      </c>
    </row>
    <row r="28" spans="1:6" x14ac:dyDescent="0.3">
      <c r="A28" s="44"/>
      <c r="B28" s="44"/>
      <c r="C28" s="54"/>
      <c r="D28" s="54"/>
      <c r="E28" s="12" t="s">
        <v>226</v>
      </c>
      <c r="F28" s="13">
        <v>78000</v>
      </c>
    </row>
    <row r="29" spans="1:6" x14ac:dyDescent="0.3">
      <c r="A29" s="1">
        <v>5</v>
      </c>
      <c r="B29" s="4" t="s">
        <v>99</v>
      </c>
      <c r="C29" s="1" t="s">
        <v>235</v>
      </c>
      <c r="D29" s="2">
        <v>94000</v>
      </c>
      <c r="E29" s="1"/>
      <c r="F29" s="2"/>
    </row>
    <row r="30" spans="1:6" x14ac:dyDescent="0.3">
      <c r="A30" s="56">
        <v>6</v>
      </c>
      <c r="B30" s="43" t="s">
        <v>100</v>
      </c>
      <c r="C30" s="1" t="s">
        <v>236</v>
      </c>
      <c r="D30" s="2">
        <v>78000</v>
      </c>
      <c r="E30" s="1" t="s">
        <v>238</v>
      </c>
      <c r="F30" s="2">
        <v>70000</v>
      </c>
    </row>
    <row r="31" spans="1:6" x14ac:dyDescent="0.3">
      <c r="A31" s="57"/>
      <c r="B31" s="44"/>
      <c r="C31" s="1" t="s">
        <v>237</v>
      </c>
      <c r="D31" s="2">
        <v>76000</v>
      </c>
      <c r="E31" s="1"/>
      <c r="F31" s="2"/>
    </row>
    <row r="32" spans="1:6" x14ac:dyDescent="0.3">
      <c r="A32" s="1">
        <v>7</v>
      </c>
      <c r="B32" s="4" t="s">
        <v>5</v>
      </c>
      <c r="C32" s="4" t="s">
        <v>216</v>
      </c>
      <c r="D32" s="5">
        <v>88000</v>
      </c>
      <c r="E32" s="4" t="s">
        <v>217</v>
      </c>
      <c r="F32" s="5">
        <v>166000</v>
      </c>
    </row>
    <row r="33" spans="1:6" x14ac:dyDescent="0.3">
      <c r="A33" s="56">
        <v>8</v>
      </c>
      <c r="B33" s="43" t="s">
        <v>101</v>
      </c>
      <c r="C33" s="43" t="s">
        <v>239</v>
      </c>
      <c r="D33" s="45">
        <v>92000</v>
      </c>
      <c r="E33" s="4" t="s">
        <v>240</v>
      </c>
      <c r="F33" s="5">
        <v>131000</v>
      </c>
    </row>
    <row r="34" spans="1:6" x14ac:dyDescent="0.3">
      <c r="A34" s="57"/>
      <c r="B34" s="44"/>
      <c r="C34" s="44"/>
      <c r="D34" s="46"/>
      <c r="E34" s="1" t="s">
        <v>241</v>
      </c>
      <c r="F34" s="2">
        <v>125000</v>
      </c>
    </row>
    <row r="35" spans="1:6" x14ac:dyDescent="0.3">
      <c r="A35" s="1">
        <v>9</v>
      </c>
      <c r="B35" s="4" t="s">
        <v>102</v>
      </c>
      <c r="C35" s="1"/>
      <c r="D35" s="1"/>
      <c r="E35" s="1" t="s">
        <v>234</v>
      </c>
      <c r="F35" s="2">
        <v>76000</v>
      </c>
    </row>
    <row r="36" spans="1:6" x14ac:dyDescent="0.3">
      <c r="A36" s="1">
        <v>10</v>
      </c>
      <c r="B36" s="4" t="s">
        <v>50</v>
      </c>
      <c r="C36" s="1"/>
      <c r="D36" s="1"/>
      <c r="E36" s="1"/>
      <c r="F36" s="1"/>
    </row>
    <row r="37" spans="1:6" x14ac:dyDescent="0.3">
      <c r="A37" s="43">
        <v>11</v>
      </c>
      <c r="B37" s="43" t="s">
        <v>53</v>
      </c>
      <c r="C37" s="1" t="s">
        <v>41</v>
      </c>
      <c r="D37" s="2">
        <v>85000</v>
      </c>
      <c r="E37" s="56" t="s">
        <v>231</v>
      </c>
      <c r="F37" s="58">
        <v>195000</v>
      </c>
    </row>
    <row r="38" spans="1:6" x14ac:dyDescent="0.3">
      <c r="A38" s="44"/>
      <c r="B38" s="44"/>
      <c r="C38" s="1" t="s">
        <v>42</v>
      </c>
      <c r="D38" s="2">
        <v>81000</v>
      </c>
      <c r="E38" s="57"/>
      <c r="F38" s="57"/>
    </row>
    <row r="40" spans="1:6" ht="17.399999999999999" x14ac:dyDescent="0.3">
      <c r="B40" s="9" t="s">
        <v>105</v>
      </c>
    </row>
    <row r="41" spans="1:6" x14ac:dyDescent="0.3">
      <c r="A41" s="3" t="s">
        <v>0</v>
      </c>
      <c r="B41" s="7" t="s">
        <v>1</v>
      </c>
      <c r="C41" s="3" t="s">
        <v>2</v>
      </c>
      <c r="D41" s="3" t="s">
        <v>3</v>
      </c>
      <c r="E41" s="3" t="s">
        <v>4</v>
      </c>
      <c r="F41" s="3" t="s">
        <v>3</v>
      </c>
    </row>
    <row r="42" spans="1:6" x14ac:dyDescent="0.3">
      <c r="A42" s="1">
        <v>1</v>
      </c>
      <c r="B42" s="4" t="s">
        <v>98</v>
      </c>
      <c r="C42" s="1"/>
      <c r="D42" s="2"/>
      <c r="E42" s="1"/>
      <c r="F42" s="2"/>
    </row>
    <row r="43" spans="1:6" x14ac:dyDescent="0.3">
      <c r="A43" s="1">
        <v>2</v>
      </c>
      <c r="B43" s="4" t="s">
        <v>79</v>
      </c>
      <c r="C43" s="1"/>
      <c r="D43" s="1"/>
      <c r="E43" s="1"/>
      <c r="F43" s="1"/>
    </row>
    <row r="44" spans="1:6" x14ac:dyDescent="0.3">
      <c r="A44" s="1">
        <v>3</v>
      </c>
      <c r="B44" s="4" t="s">
        <v>86</v>
      </c>
      <c r="C44" s="1"/>
      <c r="D44" s="1"/>
      <c r="E44" s="1"/>
      <c r="F44" s="1"/>
    </row>
    <row r="45" spans="1:6" x14ac:dyDescent="0.3">
      <c r="A45" s="43">
        <v>4</v>
      </c>
      <c r="B45" s="43" t="s">
        <v>45</v>
      </c>
      <c r="C45" s="53" t="s">
        <v>224</v>
      </c>
      <c r="D45" s="55">
        <v>137000</v>
      </c>
      <c r="E45" s="12" t="s">
        <v>225</v>
      </c>
      <c r="F45" s="11">
        <v>115000</v>
      </c>
    </row>
    <row r="46" spans="1:6" x14ac:dyDescent="0.3">
      <c r="A46" s="44"/>
      <c r="B46" s="44"/>
      <c r="C46" s="54"/>
      <c r="D46" s="54"/>
      <c r="E46" s="12" t="s">
        <v>226</v>
      </c>
      <c r="F46" s="13">
        <v>78000</v>
      </c>
    </row>
    <row r="47" spans="1:6" x14ac:dyDescent="0.3">
      <c r="A47" s="1">
        <v>5</v>
      </c>
      <c r="B47" s="4" t="s">
        <v>99</v>
      </c>
      <c r="C47" s="1" t="s">
        <v>235</v>
      </c>
      <c r="D47" s="2">
        <v>94000</v>
      </c>
      <c r="E47" s="1"/>
      <c r="F47" s="2"/>
    </row>
    <row r="48" spans="1:6" x14ac:dyDescent="0.3">
      <c r="A48" s="56">
        <v>6</v>
      </c>
      <c r="B48" s="43" t="s">
        <v>100</v>
      </c>
      <c r="C48" s="1" t="s">
        <v>236</v>
      </c>
      <c r="D48" s="2">
        <v>78000</v>
      </c>
      <c r="E48" s="1" t="s">
        <v>238</v>
      </c>
      <c r="F48" s="2">
        <v>70000</v>
      </c>
    </row>
    <row r="49" spans="1:6" x14ac:dyDescent="0.3">
      <c r="A49" s="57"/>
      <c r="B49" s="44"/>
      <c r="C49" s="1" t="s">
        <v>237</v>
      </c>
      <c r="D49" s="2">
        <v>76000</v>
      </c>
      <c r="E49" s="1"/>
      <c r="F49" s="2"/>
    </row>
    <row r="50" spans="1:6" x14ac:dyDescent="0.3">
      <c r="A50" s="1">
        <v>7</v>
      </c>
      <c r="B50" s="4" t="s">
        <v>5</v>
      </c>
      <c r="C50" s="4" t="s">
        <v>216</v>
      </c>
      <c r="D50" s="5">
        <v>88000</v>
      </c>
      <c r="E50" s="4" t="s">
        <v>217</v>
      </c>
      <c r="F50" s="5">
        <v>166000</v>
      </c>
    </row>
    <row r="51" spans="1:6" x14ac:dyDescent="0.3">
      <c r="A51" s="56">
        <v>8</v>
      </c>
      <c r="B51" s="43" t="s">
        <v>101</v>
      </c>
      <c r="C51" s="43" t="s">
        <v>239</v>
      </c>
      <c r="D51" s="45">
        <v>92000</v>
      </c>
      <c r="E51" s="4" t="s">
        <v>240</v>
      </c>
      <c r="F51" s="5">
        <v>131000</v>
      </c>
    </row>
    <row r="52" spans="1:6" x14ac:dyDescent="0.3">
      <c r="A52" s="57"/>
      <c r="B52" s="44"/>
      <c r="C52" s="44"/>
      <c r="D52" s="46"/>
      <c r="E52" s="1" t="s">
        <v>241</v>
      </c>
      <c r="F52" s="2">
        <v>125000</v>
      </c>
    </row>
    <row r="53" spans="1:6" x14ac:dyDescent="0.3">
      <c r="A53" s="1">
        <v>9</v>
      </c>
      <c r="B53" s="4" t="s">
        <v>50</v>
      </c>
      <c r="C53" s="1"/>
      <c r="D53" s="1"/>
      <c r="E53" s="1"/>
      <c r="F53" s="1"/>
    </row>
    <row r="54" spans="1:6" x14ac:dyDescent="0.3">
      <c r="A54" s="43">
        <v>10</v>
      </c>
      <c r="B54" s="43" t="s">
        <v>53</v>
      </c>
      <c r="C54" s="1" t="s">
        <v>41</v>
      </c>
      <c r="D54" s="2">
        <v>85000</v>
      </c>
      <c r="E54" s="56" t="s">
        <v>231</v>
      </c>
      <c r="F54" s="58">
        <v>195000</v>
      </c>
    </row>
    <row r="55" spans="1:6" x14ac:dyDescent="0.3">
      <c r="A55" s="44"/>
      <c r="B55" s="44"/>
      <c r="C55" s="1" t="s">
        <v>42</v>
      </c>
      <c r="D55" s="2">
        <v>81000</v>
      </c>
      <c r="E55" s="57"/>
      <c r="F55" s="57"/>
    </row>
    <row r="57" spans="1:6" ht="17.399999999999999" x14ac:dyDescent="0.3">
      <c r="B57" s="9" t="s">
        <v>109</v>
      </c>
    </row>
    <row r="58" spans="1:6" x14ac:dyDescent="0.3">
      <c r="A58" s="3" t="s">
        <v>0</v>
      </c>
      <c r="B58" s="7" t="s">
        <v>1</v>
      </c>
      <c r="C58" s="3" t="s">
        <v>2</v>
      </c>
      <c r="D58" s="3" t="s">
        <v>3</v>
      </c>
      <c r="E58" s="3" t="s">
        <v>4</v>
      </c>
      <c r="F58" s="3" t="s">
        <v>3</v>
      </c>
    </row>
    <row r="59" spans="1:6" ht="31.2" x14ac:dyDescent="0.3">
      <c r="A59" s="1">
        <v>1</v>
      </c>
      <c r="B59" s="4" t="s">
        <v>106</v>
      </c>
      <c r="C59" s="1"/>
      <c r="D59" s="2"/>
      <c r="E59" s="1"/>
      <c r="F59" s="2"/>
    </row>
    <row r="60" spans="1:6" ht="31.2" x14ac:dyDescent="0.3">
      <c r="A60" s="1">
        <v>2</v>
      </c>
      <c r="B60" s="4" t="s">
        <v>107</v>
      </c>
      <c r="C60" s="1"/>
      <c r="D60" s="1"/>
      <c r="E60" s="1"/>
      <c r="F60" s="1"/>
    </row>
    <row r="61" spans="1:6" x14ac:dyDescent="0.3">
      <c r="A61" s="43">
        <v>3</v>
      </c>
      <c r="B61" s="43" t="s">
        <v>32</v>
      </c>
      <c r="C61" s="43" t="s">
        <v>213</v>
      </c>
      <c r="D61" s="45">
        <v>111000</v>
      </c>
      <c r="E61" s="4" t="s">
        <v>214</v>
      </c>
      <c r="F61" s="5">
        <v>36000</v>
      </c>
    </row>
    <row r="62" spans="1:6" x14ac:dyDescent="0.3">
      <c r="A62" s="44"/>
      <c r="B62" s="44"/>
      <c r="C62" s="44"/>
      <c r="D62" s="46"/>
      <c r="E62" s="4" t="s">
        <v>215</v>
      </c>
      <c r="F62" s="5">
        <v>80000</v>
      </c>
    </row>
    <row r="63" spans="1:6" x14ac:dyDescent="0.3">
      <c r="A63" s="1">
        <v>4</v>
      </c>
      <c r="B63" s="4" t="s">
        <v>47</v>
      </c>
      <c r="C63" s="4" t="s">
        <v>229</v>
      </c>
      <c r="D63" s="5">
        <v>86000</v>
      </c>
      <c r="E63" s="4" t="s">
        <v>230</v>
      </c>
      <c r="F63" s="5">
        <v>145000</v>
      </c>
    </row>
    <row r="64" spans="1:6" x14ac:dyDescent="0.3">
      <c r="A64" s="56">
        <v>5</v>
      </c>
      <c r="B64" s="43" t="s">
        <v>108</v>
      </c>
      <c r="C64" s="4"/>
      <c r="D64" s="5"/>
      <c r="E64" s="4" t="s">
        <v>242</v>
      </c>
      <c r="F64" s="5">
        <v>120000</v>
      </c>
    </row>
    <row r="65" spans="1:6" x14ac:dyDescent="0.3">
      <c r="A65" s="57"/>
      <c r="B65" s="44"/>
      <c r="C65" s="1"/>
      <c r="D65" s="1"/>
      <c r="E65" s="1" t="s">
        <v>243</v>
      </c>
      <c r="F65" s="2">
        <v>45000</v>
      </c>
    </row>
    <row r="66" spans="1:6" x14ac:dyDescent="0.3">
      <c r="A66" s="43">
        <v>6</v>
      </c>
      <c r="B66" s="43" t="s">
        <v>35</v>
      </c>
      <c r="C66" s="43" t="s">
        <v>218</v>
      </c>
      <c r="D66" s="45">
        <v>116000</v>
      </c>
      <c r="E66" s="4" t="s">
        <v>219</v>
      </c>
      <c r="F66" s="5" t="s">
        <v>220</v>
      </c>
    </row>
    <row r="67" spans="1:6" x14ac:dyDescent="0.3">
      <c r="A67" s="44"/>
      <c r="B67" s="44"/>
      <c r="C67" s="44"/>
      <c r="D67" s="44"/>
      <c r="E67" s="4" t="s">
        <v>221</v>
      </c>
      <c r="F67" s="5">
        <v>123000</v>
      </c>
    </row>
    <row r="68" spans="1:6" x14ac:dyDescent="0.3">
      <c r="A68" s="43">
        <v>7</v>
      </c>
      <c r="B68" s="43" t="s">
        <v>27</v>
      </c>
      <c r="C68" s="43" t="s">
        <v>205</v>
      </c>
      <c r="D68" s="45">
        <v>138000</v>
      </c>
      <c r="E68" s="4" t="s">
        <v>208</v>
      </c>
      <c r="F68" s="5">
        <v>95000</v>
      </c>
    </row>
    <row r="69" spans="1:6" x14ac:dyDescent="0.3">
      <c r="A69" s="44"/>
      <c r="B69" s="44"/>
      <c r="C69" s="44"/>
      <c r="D69" s="46"/>
      <c r="E69" s="4" t="s">
        <v>209</v>
      </c>
      <c r="F69" s="5">
        <v>125000</v>
      </c>
    </row>
    <row r="71" spans="1:6" ht="17.399999999999999" x14ac:dyDescent="0.3">
      <c r="B71" s="9" t="s">
        <v>110</v>
      </c>
    </row>
    <row r="72" spans="1:6" x14ac:dyDescent="0.3">
      <c r="A72" s="3" t="s">
        <v>0</v>
      </c>
      <c r="B72" s="7" t="s">
        <v>1</v>
      </c>
      <c r="C72" s="3" t="s">
        <v>2</v>
      </c>
      <c r="D72" s="3" t="s">
        <v>3</v>
      </c>
      <c r="E72" s="3" t="s">
        <v>4</v>
      </c>
      <c r="F72" s="3" t="s">
        <v>3</v>
      </c>
    </row>
    <row r="73" spans="1:6" x14ac:dyDescent="0.3">
      <c r="A73" s="1">
        <v>1</v>
      </c>
      <c r="B73" s="4" t="s">
        <v>98</v>
      </c>
      <c r="C73" s="1"/>
      <c r="D73" s="2"/>
      <c r="E73" s="1"/>
      <c r="F73" s="2"/>
    </row>
    <row r="74" spans="1:6" x14ac:dyDescent="0.3">
      <c r="A74" s="1">
        <v>2</v>
      </c>
      <c r="B74" s="4" t="s">
        <v>79</v>
      </c>
      <c r="C74" s="1"/>
      <c r="D74" s="1"/>
      <c r="E74" s="1"/>
      <c r="F74" s="1"/>
    </row>
    <row r="75" spans="1:6" x14ac:dyDescent="0.3">
      <c r="A75" s="1">
        <v>3</v>
      </c>
      <c r="B75" s="4" t="s">
        <v>86</v>
      </c>
      <c r="C75" s="1"/>
      <c r="D75" s="1"/>
      <c r="E75" s="1"/>
      <c r="F75" s="1"/>
    </row>
    <row r="76" spans="1:6" x14ac:dyDescent="0.3">
      <c r="A76" s="43">
        <v>4</v>
      </c>
      <c r="B76" s="43" t="s">
        <v>45</v>
      </c>
      <c r="C76" s="53" t="s">
        <v>224</v>
      </c>
      <c r="D76" s="55">
        <v>137000</v>
      </c>
      <c r="E76" s="12" t="s">
        <v>225</v>
      </c>
      <c r="F76" s="11">
        <v>115000</v>
      </c>
    </row>
    <row r="77" spans="1:6" x14ac:dyDescent="0.3">
      <c r="A77" s="44"/>
      <c r="B77" s="44"/>
      <c r="C77" s="54"/>
      <c r="D77" s="54"/>
      <c r="E77" s="12" t="s">
        <v>226</v>
      </c>
      <c r="F77" s="13">
        <v>78000</v>
      </c>
    </row>
    <row r="78" spans="1:6" x14ac:dyDescent="0.3">
      <c r="A78" s="1">
        <v>5</v>
      </c>
      <c r="B78" s="4" t="s">
        <v>99</v>
      </c>
      <c r="C78" s="1" t="s">
        <v>235</v>
      </c>
      <c r="D78" s="2">
        <v>94000</v>
      </c>
      <c r="E78" s="1"/>
      <c r="F78" s="2"/>
    </row>
    <row r="79" spans="1:6" x14ac:dyDescent="0.3">
      <c r="A79" s="56">
        <v>6</v>
      </c>
      <c r="B79" s="43" t="s">
        <v>100</v>
      </c>
      <c r="C79" s="1" t="s">
        <v>236</v>
      </c>
      <c r="D79" s="2">
        <v>78000</v>
      </c>
      <c r="E79" s="1" t="s">
        <v>238</v>
      </c>
      <c r="F79" s="2">
        <v>70000</v>
      </c>
    </row>
    <row r="80" spans="1:6" x14ac:dyDescent="0.3">
      <c r="A80" s="57"/>
      <c r="B80" s="44"/>
      <c r="C80" s="1" t="s">
        <v>237</v>
      </c>
      <c r="D80" s="2">
        <v>76000</v>
      </c>
      <c r="E80" s="1"/>
      <c r="F80" s="2"/>
    </row>
    <row r="81" spans="1:6" x14ac:dyDescent="0.3">
      <c r="A81" s="1">
        <v>7</v>
      </c>
      <c r="B81" s="4" t="s">
        <v>5</v>
      </c>
      <c r="C81" s="4" t="s">
        <v>216</v>
      </c>
      <c r="D81" s="5">
        <v>88000</v>
      </c>
      <c r="E81" s="4" t="s">
        <v>217</v>
      </c>
      <c r="F81" s="5">
        <v>166000</v>
      </c>
    </row>
    <row r="82" spans="1:6" x14ac:dyDescent="0.3">
      <c r="A82" s="56">
        <v>8</v>
      </c>
      <c r="B82" s="43" t="s">
        <v>101</v>
      </c>
      <c r="C82" s="43" t="s">
        <v>239</v>
      </c>
      <c r="D82" s="45">
        <v>92000</v>
      </c>
      <c r="E82" s="4" t="s">
        <v>240</v>
      </c>
      <c r="F82" s="5">
        <v>131000</v>
      </c>
    </row>
    <row r="83" spans="1:6" x14ac:dyDescent="0.3">
      <c r="A83" s="57"/>
      <c r="B83" s="44"/>
      <c r="C83" s="44"/>
      <c r="D83" s="46"/>
      <c r="E83" s="1" t="s">
        <v>241</v>
      </c>
      <c r="F83" s="2">
        <v>125000</v>
      </c>
    </row>
    <row r="84" spans="1:6" x14ac:dyDescent="0.3">
      <c r="A84" s="1">
        <v>9</v>
      </c>
      <c r="B84" s="4" t="s">
        <v>50</v>
      </c>
      <c r="C84" s="1"/>
      <c r="D84" s="1"/>
      <c r="E84" s="1"/>
      <c r="F84" s="1"/>
    </row>
    <row r="85" spans="1:6" x14ac:dyDescent="0.3">
      <c r="A85" s="43">
        <v>10</v>
      </c>
      <c r="B85" s="43" t="s">
        <v>53</v>
      </c>
      <c r="C85" s="1" t="s">
        <v>41</v>
      </c>
      <c r="D85" s="2">
        <v>85000</v>
      </c>
      <c r="E85" s="56" t="s">
        <v>231</v>
      </c>
      <c r="F85" s="58">
        <v>195000</v>
      </c>
    </row>
    <row r="86" spans="1:6" x14ac:dyDescent="0.3">
      <c r="A86" s="44"/>
      <c r="B86" s="44"/>
      <c r="C86" s="1" t="s">
        <v>42</v>
      </c>
      <c r="D86" s="2">
        <v>81000</v>
      </c>
      <c r="E86" s="57"/>
      <c r="F86" s="57"/>
    </row>
    <row r="88" spans="1:6" ht="17.399999999999999" x14ac:dyDescent="0.3">
      <c r="B88" s="9" t="s">
        <v>111</v>
      </c>
    </row>
    <row r="89" spans="1:6" x14ac:dyDescent="0.3">
      <c r="A89" s="3" t="s">
        <v>0</v>
      </c>
      <c r="B89" s="7" t="s">
        <v>1</v>
      </c>
      <c r="C89" s="3" t="s">
        <v>2</v>
      </c>
      <c r="D89" s="3" t="s">
        <v>3</v>
      </c>
      <c r="E89" s="3" t="s">
        <v>4</v>
      </c>
      <c r="F89" s="3" t="s">
        <v>3</v>
      </c>
    </row>
    <row r="90" spans="1:6" x14ac:dyDescent="0.3">
      <c r="A90" s="1">
        <v>1</v>
      </c>
      <c r="B90" s="4" t="s">
        <v>98</v>
      </c>
      <c r="C90" s="1"/>
      <c r="D90" s="2"/>
      <c r="E90" s="1"/>
      <c r="F90" s="2"/>
    </row>
    <row r="91" spans="1:6" x14ac:dyDescent="0.3">
      <c r="A91" s="1">
        <v>2</v>
      </c>
      <c r="B91" s="4" t="s">
        <v>79</v>
      </c>
      <c r="C91" s="1"/>
      <c r="D91" s="1"/>
      <c r="E91" s="1"/>
      <c r="F91" s="1"/>
    </row>
    <row r="92" spans="1:6" x14ac:dyDescent="0.3">
      <c r="A92" s="43">
        <v>3</v>
      </c>
      <c r="B92" s="43" t="s">
        <v>45</v>
      </c>
      <c r="C92" s="53" t="s">
        <v>224</v>
      </c>
      <c r="D92" s="55">
        <v>137000</v>
      </c>
      <c r="E92" s="12" t="s">
        <v>225</v>
      </c>
      <c r="F92" s="11">
        <v>115000</v>
      </c>
    </row>
    <row r="93" spans="1:6" x14ac:dyDescent="0.3">
      <c r="A93" s="44"/>
      <c r="B93" s="44"/>
      <c r="C93" s="54"/>
      <c r="D93" s="54"/>
      <c r="E93" s="12" t="s">
        <v>226</v>
      </c>
      <c r="F93" s="13">
        <v>78000</v>
      </c>
    </row>
    <row r="94" spans="1:6" x14ac:dyDescent="0.3">
      <c r="A94" s="1">
        <v>4</v>
      </c>
      <c r="B94" s="4" t="s">
        <v>99</v>
      </c>
      <c r="C94" s="1" t="s">
        <v>235</v>
      </c>
      <c r="D94" s="2">
        <v>94000</v>
      </c>
      <c r="E94" s="1"/>
      <c r="F94" s="2"/>
    </row>
    <row r="95" spans="1:6" x14ac:dyDescent="0.3">
      <c r="A95" s="56">
        <v>5</v>
      </c>
      <c r="B95" s="43" t="s">
        <v>100</v>
      </c>
      <c r="C95" s="1" t="s">
        <v>236</v>
      </c>
      <c r="D95" s="2">
        <v>78000</v>
      </c>
      <c r="E95" s="1" t="s">
        <v>238</v>
      </c>
      <c r="F95" s="2">
        <v>70000</v>
      </c>
    </row>
    <row r="96" spans="1:6" x14ac:dyDescent="0.3">
      <c r="A96" s="57"/>
      <c r="B96" s="44"/>
      <c r="C96" s="1" t="s">
        <v>237</v>
      </c>
      <c r="D96" s="2">
        <v>76000</v>
      </c>
      <c r="E96" s="1"/>
      <c r="F96" s="2"/>
    </row>
    <row r="97" spans="1:6" x14ac:dyDescent="0.3">
      <c r="A97" s="1">
        <v>6</v>
      </c>
      <c r="B97" s="4" t="s">
        <v>5</v>
      </c>
      <c r="C97" s="1"/>
      <c r="D97" s="1"/>
      <c r="E97" s="1"/>
      <c r="F97" s="2"/>
    </row>
    <row r="98" spans="1:6" x14ac:dyDescent="0.3">
      <c r="A98" s="56">
        <v>7</v>
      </c>
      <c r="B98" s="43" t="s">
        <v>101</v>
      </c>
      <c r="C98" s="43" t="s">
        <v>239</v>
      </c>
      <c r="D98" s="45">
        <v>92000</v>
      </c>
      <c r="E98" s="4" t="s">
        <v>240</v>
      </c>
      <c r="F98" s="5">
        <v>131000</v>
      </c>
    </row>
    <row r="99" spans="1:6" x14ac:dyDescent="0.3">
      <c r="A99" s="57"/>
      <c r="B99" s="44"/>
      <c r="C99" s="44"/>
      <c r="D99" s="46"/>
      <c r="E99" s="1" t="s">
        <v>241</v>
      </c>
      <c r="F99" s="2">
        <v>125000</v>
      </c>
    </row>
    <row r="100" spans="1:6" x14ac:dyDescent="0.3">
      <c r="A100" s="1">
        <v>8</v>
      </c>
      <c r="B100" s="4" t="s">
        <v>102</v>
      </c>
      <c r="C100" s="1"/>
      <c r="D100" s="1"/>
      <c r="E100" s="1" t="s">
        <v>234</v>
      </c>
      <c r="F100" s="2">
        <v>76000</v>
      </c>
    </row>
    <row r="101" spans="1:6" x14ac:dyDescent="0.3">
      <c r="A101" s="1">
        <v>9</v>
      </c>
      <c r="B101" s="4" t="s">
        <v>50</v>
      </c>
      <c r="C101" s="1"/>
      <c r="D101" s="1"/>
      <c r="E101" s="1"/>
      <c r="F101" s="1"/>
    </row>
    <row r="102" spans="1:6" x14ac:dyDescent="0.3">
      <c r="A102" s="43">
        <v>10</v>
      </c>
      <c r="B102" s="43" t="s">
        <v>53</v>
      </c>
      <c r="C102" s="1" t="s">
        <v>41</v>
      </c>
      <c r="D102" s="2">
        <v>85000</v>
      </c>
      <c r="E102" s="56" t="s">
        <v>231</v>
      </c>
      <c r="F102" s="58">
        <v>195000</v>
      </c>
    </row>
    <row r="103" spans="1:6" x14ac:dyDescent="0.3">
      <c r="A103" s="44"/>
      <c r="B103" s="44"/>
      <c r="C103" s="1" t="s">
        <v>42</v>
      </c>
      <c r="D103" s="2">
        <v>81000</v>
      </c>
      <c r="E103" s="57"/>
      <c r="F103" s="57"/>
    </row>
    <row r="105" spans="1:6" ht="17.399999999999999" x14ac:dyDescent="0.3">
      <c r="B105" s="9" t="s">
        <v>116</v>
      </c>
    </row>
    <row r="106" spans="1:6" x14ac:dyDescent="0.3">
      <c r="A106" s="3" t="s">
        <v>0</v>
      </c>
      <c r="B106" s="7" t="s">
        <v>1</v>
      </c>
      <c r="C106" s="3" t="s">
        <v>2</v>
      </c>
      <c r="D106" s="3" t="s">
        <v>3</v>
      </c>
      <c r="E106" s="3" t="s">
        <v>4</v>
      </c>
      <c r="F106" s="3" t="s">
        <v>3</v>
      </c>
    </row>
    <row r="107" spans="1:6" ht="17.25" customHeight="1" x14ac:dyDescent="0.3">
      <c r="A107" s="56">
        <v>1</v>
      </c>
      <c r="B107" s="43" t="s">
        <v>112</v>
      </c>
      <c r="C107" s="1" t="s">
        <v>244</v>
      </c>
      <c r="D107" s="2">
        <v>99000</v>
      </c>
      <c r="E107" s="1"/>
      <c r="F107" s="2"/>
    </row>
    <row r="108" spans="1:6" x14ac:dyDescent="0.3">
      <c r="A108" s="57"/>
      <c r="B108" s="44"/>
      <c r="C108" s="1" t="s">
        <v>245</v>
      </c>
      <c r="D108" s="2">
        <v>89000</v>
      </c>
      <c r="E108" s="1"/>
      <c r="F108" s="2"/>
    </row>
    <row r="109" spans="1:6" x14ac:dyDescent="0.3">
      <c r="A109" s="1">
        <v>2</v>
      </c>
      <c r="B109" s="4" t="s">
        <v>113</v>
      </c>
      <c r="C109" s="1" t="s">
        <v>246</v>
      </c>
      <c r="D109" s="2">
        <v>111000</v>
      </c>
      <c r="E109" s="1" t="s">
        <v>247</v>
      </c>
      <c r="F109" s="2">
        <v>122000</v>
      </c>
    </row>
    <row r="110" spans="1:6" x14ac:dyDescent="0.3">
      <c r="A110" s="1">
        <v>3</v>
      </c>
      <c r="B110" s="4" t="s">
        <v>48</v>
      </c>
      <c r="C110" s="1"/>
      <c r="D110" s="1"/>
      <c r="E110" s="1"/>
      <c r="F110" s="1"/>
    </row>
    <row r="111" spans="1:6" x14ac:dyDescent="0.3">
      <c r="A111" s="1">
        <v>4</v>
      </c>
      <c r="B111" s="4" t="s">
        <v>6</v>
      </c>
      <c r="C111" s="1"/>
      <c r="D111" s="1"/>
      <c r="E111" s="1"/>
      <c r="F111" s="1"/>
    </row>
    <row r="112" spans="1:6" x14ac:dyDescent="0.3">
      <c r="A112" s="1">
        <v>5</v>
      </c>
      <c r="B112" s="4" t="s">
        <v>59</v>
      </c>
      <c r="C112" s="1"/>
      <c r="D112" s="1"/>
      <c r="E112" s="1"/>
      <c r="F112" s="2"/>
    </row>
    <row r="113" spans="1:6" x14ac:dyDescent="0.3">
      <c r="A113" s="1">
        <v>6</v>
      </c>
      <c r="B113" s="4" t="s">
        <v>114</v>
      </c>
      <c r="C113" s="1"/>
      <c r="D113" s="1"/>
      <c r="E113" s="1"/>
      <c r="F113" s="2"/>
    </row>
    <row r="114" spans="1:6" x14ac:dyDescent="0.3">
      <c r="A114" s="1">
        <v>7</v>
      </c>
      <c r="B114" s="4" t="s">
        <v>115</v>
      </c>
      <c r="C114" s="1"/>
      <c r="D114" s="1"/>
      <c r="E114" s="1"/>
      <c r="F114" s="2"/>
    </row>
    <row r="117" spans="1:6" ht="17.399999999999999" x14ac:dyDescent="0.3">
      <c r="B117" s="9" t="s">
        <v>122</v>
      </c>
    </row>
    <row r="118" spans="1:6" x14ac:dyDescent="0.3">
      <c r="A118" s="3" t="s">
        <v>0</v>
      </c>
      <c r="B118" s="7" t="s">
        <v>1</v>
      </c>
      <c r="C118" s="3" t="s">
        <v>2</v>
      </c>
      <c r="D118" s="3" t="s">
        <v>3</v>
      </c>
      <c r="E118" s="3" t="s">
        <v>4</v>
      </c>
      <c r="F118" s="3" t="s">
        <v>3</v>
      </c>
    </row>
    <row r="119" spans="1:6" ht="39" customHeight="1" x14ac:dyDescent="0.3">
      <c r="A119" s="1">
        <v>1</v>
      </c>
      <c r="B119" s="4" t="s">
        <v>117</v>
      </c>
      <c r="C119" s="1"/>
      <c r="D119" s="2"/>
      <c r="E119" s="1"/>
      <c r="F119" s="2"/>
    </row>
    <row r="120" spans="1:6" ht="31.2" x14ac:dyDescent="0.3">
      <c r="A120" s="1">
        <v>2</v>
      </c>
      <c r="B120" s="4" t="s">
        <v>71</v>
      </c>
      <c r="C120" s="1"/>
      <c r="D120" s="1"/>
      <c r="E120" s="1"/>
      <c r="F120" s="1"/>
    </row>
    <row r="121" spans="1:6" x14ac:dyDescent="0.3">
      <c r="A121" s="43">
        <v>3</v>
      </c>
      <c r="B121" s="43" t="s">
        <v>377</v>
      </c>
      <c r="C121" s="53" t="s">
        <v>224</v>
      </c>
      <c r="D121" s="55">
        <v>137000</v>
      </c>
      <c r="E121" s="12" t="s">
        <v>225</v>
      </c>
      <c r="F121" s="11">
        <v>115000</v>
      </c>
    </row>
    <row r="122" spans="1:6" x14ac:dyDescent="0.3">
      <c r="A122" s="44"/>
      <c r="B122" s="44"/>
      <c r="C122" s="54"/>
      <c r="D122" s="54"/>
      <c r="E122" s="12" t="s">
        <v>226</v>
      </c>
      <c r="F122" s="13">
        <v>78000</v>
      </c>
    </row>
    <row r="123" spans="1:6" x14ac:dyDescent="0.3">
      <c r="A123" s="1">
        <v>4</v>
      </c>
      <c r="B123" s="4" t="s">
        <v>118</v>
      </c>
      <c r="C123" s="4" t="s">
        <v>216</v>
      </c>
      <c r="D123" s="5">
        <v>88000</v>
      </c>
      <c r="E123" s="4" t="s">
        <v>217</v>
      </c>
      <c r="F123" s="5">
        <v>166000</v>
      </c>
    </row>
    <row r="124" spans="1:6" x14ac:dyDescent="0.3">
      <c r="A124" s="1">
        <v>5</v>
      </c>
      <c r="B124" s="4" t="s">
        <v>119</v>
      </c>
      <c r="C124" s="1"/>
      <c r="D124" s="1"/>
      <c r="E124" s="1"/>
      <c r="F124" s="2"/>
    </row>
    <row r="125" spans="1:6" x14ac:dyDescent="0.3">
      <c r="A125" s="1">
        <v>6</v>
      </c>
      <c r="B125" s="4" t="s">
        <v>120</v>
      </c>
      <c r="C125" s="1"/>
      <c r="D125" s="1"/>
      <c r="E125" s="1"/>
      <c r="F125" s="2"/>
    </row>
    <row r="126" spans="1:6" x14ac:dyDescent="0.3">
      <c r="A126" s="43">
        <v>7</v>
      </c>
      <c r="B126" s="43" t="s">
        <v>121</v>
      </c>
      <c r="C126" s="43" t="s">
        <v>218</v>
      </c>
      <c r="D126" s="45">
        <v>116000</v>
      </c>
      <c r="E126" s="4" t="s">
        <v>219</v>
      </c>
      <c r="F126" s="5" t="s">
        <v>220</v>
      </c>
    </row>
    <row r="127" spans="1:6" x14ac:dyDescent="0.3">
      <c r="A127" s="44"/>
      <c r="B127" s="44"/>
      <c r="C127" s="44"/>
      <c r="D127" s="44"/>
      <c r="E127" s="4" t="s">
        <v>221</v>
      </c>
      <c r="F127" s="5">
        <v>123000</v>
      </c>
    </row>
    <row r="129" spans="1:6" ht="17.399999999999999" x14ac:dyDescent="0.3">
      <c r="B129" s="9" t="s">
        <v>126</v>
      </c>
    </row>
    <row r="130" spans="1:6" x14ac:dyDescent="0.3">
      <c r="A130" s="3" t="s">
        <v>0</v>
      </c>
      <c r="B130" s="7" t="s">
        <v>1</v>
      </c>
      <c r="C130" s="3" t="s">
        <v>2</v>
      </c>
      <c r="D130" s="3" t="s">
        <v>3</v>
      </c>
      <c r="E130" s="3" t="s">
        <v>4</v>
      </c>
      <c r="F130" s="3" t="s">
        <v>3</v>
      </c>
    </row>
    <row r="131" spans="1:6" x14ac:dyDescent="0.3">
      <c r="A131" s="1">
        <v>1</v>
      </c>
      <c r="B131" s="4" t="s">
        <v>76</v>
      </c>
      <c r="C131" s="1" t="s">
        <v>372</v>
      </c>
      <c r="D131" s="2"/>
      <c r="E131" s="1"/>
      <c r="F131" s="2"/>
    </row>
    <row r="132" spans="1:6" ht="46.8" x14ac:dyDescent="0.3">
      <c r="A132" s="1">
        <v>2</v>
      </c>
      <c r="B132" s="4" t="s">
        <v>123</v>
      </c>
      <c r="C132" s="1"/>
      <c r="D132" s="1"/>
      <c r="E132" s="1"/>
      <c r="F132" s="1"/>
    </row>
    <row r="133" spans="1:6" x14ac:dyDescent="0.3">
      <c r="A133" s="56">
        <v>3</v>
      </c>
      <c r="B133" s="43" t="s">
        <v>112</v>
      </c>
      <c r="C133" s="1" t="s">
        <v>244</v>
      </c>
      <c r="D133" s="2">
        <v>99000</v>
      </c>
      <c r="E133" s="1"/>
      <c r="F133" s="2"/>
    </row>
    <row r="134" spans="1:6" x14ac:dyDescent="0.3">
      <c r="A134" s="57"/>
      <c r="B134" s="44"/>
      <c r="C134" s="1" t="s">
        <v>245</v>
      </c>
      <c r="D134" s="2">
        <v>89000</v>
      </c>
      <c r="E134" s="1"/>
      <c r="F134" s="2"/>
    </row>
    <row r="135" spans="1:6" x14ac:dyDescent="0.3">
      <c r="A135" s="1">
        <v>4</v>
      </c>
      <c r="B135" s="4" t="s">
        <v>124</v>
      </c>
      <c r="C135" s="1"/>
      <c r="D135" s="1"/>
      <c r="E135" s="1"/>
      <c r="F135" s="2"/>
    </row>
    <row r="136" spans="1:6" ht="31.2" x14ac:dyDescent="0.3">
      <c r="A136" s="1">
        <v>5</v>
      </c>
      <c r="B136" s="4" t="s">
        <v>31</v>
      </c>
      <c r="C136" s="1" t="s">
        <v>248</v>
      </c>
      <c r="D136" s="4" t="s">
        <v>211</v>
      </c>
      <c r="E136" s="1" t="s">
        <v>249</v>
      </c>
      <c r="F136" s="2">
        <v>150000</v>
      </c>
    </row>
    <row r="137" spans="1:6" x14ac:dyDescent="0.3">
      <c r="A137" s="1">
        <v>6</v>
      </c>
      <c r="B137" s="4" t="s">
        <v>125</v>
      </c>
      <c r="C137" s="1"/>
      <c r="D137" s="1"/>
      <c r="E137" s="1"/>
      <c r="F137" s="2"/>
    </row>
    <row r="138" spans="1:6" x14ac:dyDescent="0.3">
      <c r="A138" s="43">
        <v>7</v>
      </c>
      <c r="B138" s="43" t="s">
        <v>35</v>
      </c>
      <c r="C138" s="43" t="s">
        <v>218</v>
      </c>
      <c r="D138" s="45">
        <v>116000</v>
      </c>
      <c r="E138" s="4" t="s">
        <v>219</v>
      </c>
      <c r="F138" s="5" t="s">
        <v>220</v>
      </c>
    </row>
    <row r="139" spans="1:6" x14ac:dyDescent="0.3">
      <c r="A139" s="44"/>
      <c r="B139" s="44"/>
      <c r="C139" s="44"/>
      <c r="D139" s="44"/>
      <c r="E139" s="4" t="s">
        <v>221</v>
      </c>
      <c r="F139" s="5">
        <v>123000</v>
      </c>
    </row>
    <row r="140" spans="1:6" x14ac:dyDescent="0.3">
      <c r="A140" s="43">
        <v>8</v>
      </c>
      <c r="B140" s="43" t="s">
        <v>27</v>
      </c>
      <c r="C140" s="43" t="s">
        <v>205</v>
      </c>
      <c r="D140" s="45">
        <v>138000</v>
      </c>
      <c r="E140" s="4" t="s">
        <v>208</v>
      </c>
      <c r="F140" s="5">
        <v>95000</v>
      </c>
    </row>
    <row r="141" spans="1:6" x14ac:dyDescent="0.3">
      <c r="A141" s="44"/>
      <c r="B141" s="44"/>
      <c r="C141" s="44"/>
      <c r="D141" s="46"/>
      <c r="E141" s="4" t="s">
        <v>209</v>
      </c>
      <c r="F141" s="5">
        <v>125000</v>
      </c>
    </row>
    <row r="144" spans="1:6" ht="17.399999999999999" x14ac:dyDescent="0.3">
      <c r="B144" s="9" t="s">
        <v>127</v>
      </c>
    </row>
    <row r="145" spans="1:6" x14ac:dyDescent="0.3">
      <c r="A145" s="3" t="s">
        <v>0</v>
      </c>
      <c r="B145" s="7" t="s">
        <v>1</v>
      </c>
      <c r="C145" s="3" t="s">
        <v>2</v>
      </c>
      <c r="D145" s="3" t="s">
        <v>3</v>
      </c>
      <c r="E145" s="3" t="s">
        <v>4</v>
      </c>
      <c r="F145" s="3" t="s">
        <v>3</v>
      </c>
    </row>
    <row r="146" spans="1:6" x14ac:dyDescent="0.3">
      <c r="A146" s="1">
        <v>1</v>
      </c>
      <c r="B146" s="4" t="s">
        <v>76</v>
      </c>
      <c r="C146" s="1" t="s">
        <v>373</v>
      </c>
      <c r="D146" s="2"/>
      <c r="E146" s="1"/>
      <c r="F146" s="2"/>
    </row>
    <row r="147" spans="1:6" x14ac:dyDescent="0.3">
      <c r="A147" s="56">
        <v>2</v>
      </c>
      <c r="B147" s="43" t="s">
        <v>112</v>
      </c>
      <c r="C147" s="1" t="s">
        <v>244</v>
      </c>
      <c r="D147" s="2">
        <v>99000</v>
      </c>
      <c r="E147" s="1"/>
      <c r="F147" s="2"/>
    </row>
    <row r="148" spans="1:6" x14ac:dyDescent="0.3">
      <c r="A148" s="57"/>
      <c r="B148" s="44"/>
      <c r="C148" s="1" t="s">
        <v>245</v>
      </c>
      <c r="D148" s="2">
        <v>89000</v>
      </c>
      <c r="E148" s="1"/>
      <c r="F148" s="2"/>
    </row>
    <row r="149" spans="1:6" x14ac:dyDescent="0.3">
      <c r="A149" s="1">
        <v>3</v>
      </c>
      <c r="B149" s="4" t="s">
        <v>124</v>
      </c>
      <c r="C149" s="1"/>
      <c r="D149" s="1"/>
      <c r="E149" s="1"/>
      <c r="F149" s="1"/>
    </row>
    <row r="150" spans="1:6" ht="31.2" x14ac:dyDescent="0.3">
      <c r="A150" s="1">
        <v>4</v>
      </c>
      <c r="B150" s="4" t="s">
        <v>31</v>
      </c>
      <c r="C150" s="1" t="s">
        <v>248</v>
      </c>
      <c r="D150" s="4" t="s">
        <v>211</v>
      </c>
      <c r="E150" s="1" t="s">
        <v>249</v>
      </c>
      <c r="F150" s="2">
        <v>150000</v>
      </c>
    </row>
    <row r="151" spans="1:6" x14ac:dyDescent="0.3">
      <c r="A151" s="43">
        <v>5</v>
      </c>
      <c r="B151" s="43" t="s">
        <v>46</v>
      </c>
      <c r="C151" s="14" t="s">
        <v>227</v>
      </c>
      <c r="D151" s="15">
        <v>117000</v>
      </c>
      <c r="E151" s="12"/>
      <c r="F151" s="13"/>
    </row>
    <row r="152" spans="1:6" x14ac:dyDescent="0.3">
      <c r="A152" s="44"/>
      <c r="B152" s="44"/>
      <c r="C152" s="14" t="s">
        <v>228</v>
      </c>
      <c r="D152" s="5">
        <v>91000</v>
      </c>
      <c r="E152" s="4"/>
      <c r="F152" s="4"/>
    </row>
    <row r="153" spans="1:6" x14ac:dyDescent="0.3">
      <c r="A153" s="1">
        <v>6</v>
      </c>
      <c r="B153" s="4" t="s">
        <v>125</v>
      </c>
      <c r="C153" s="1"/>
      <c r="D153" s="1"/>
      <c r="E153" s="1"/>
      <c r="F153" s="2"/>
    </row>
    <row r="154" spans="1:6" x14ac:dyDescent="0.3">
      <c r="A154" s="43">
        <v>7</v>
      </c>
      <c r="B154" s="43" t="s">
        <v>35</v>
      </c>
      <c r="C154" s="43" t="s">
        <v>218</v>
      </c>
      <c r="D154" s="45">
        <v>116000</v>
      </c>
      <c r="E154" s="4" t="s">
        <v>219</v>
      </c>
      <c r="F154" s="5" t="s">
        <v>220</v>
      </c>
    </row>
    <row r="155" spans="1:6" x14ac:dyDescent="0.3">
      <c r="A155" s="44"/>
      <c r="B155" s="44"/>
      <c r="C155" s="44"/>
      <c r="D155" s="44"/>
      <c r="E155" s="4" t="s">
        <v>221</v>
      </c>
      <c r="F155" s="5">
        <v>123000</v>
      </c>
    </row>
    <row r="156" spans="1:6" x14ac:dyDescent="0.3">
      <c r="A156" s="43">
        <v>8</v>
      </c>
      <c r="B156" s="43" t="s">
        <v>27</v>
      </c>
      <c r="C156" s="43" t="s">
        <v>205</v>
      </c>
      <c r="D156" s="45">
        <v>138000</v>
      </c>
      <c r="E156" s="4" t="s">
        <v>208</v>
      </c>
      <c r="F156" s="5">
        <v>95000</v>
      </c>
    </row>
    <row r="157" spans="1:6" x14ac:dyDescent="0.3">
      <c r="A157" s="44"/>
      <c r="B157" s="44"/>
      <c r="C157" s="44"/>
      <c r="D157" s="46"/>
      <c r="E157" s="4" t="s">
        <v>209</v>
      </c>
      <c r="F157" s="5">
        <v>125000</v>
      </c>
    </row>
    <row r="160" spans="1:6" ht="17.399999999999999" x14ac:dyDescent="0.3">
      <c r="B160" s="9" t="s">
        <v>133</v>
      </c>
    </row>
    <row r="161" spans="1:6" x14ac:dyDescent="0.3">
      <c r="A161" s="3" t="s">
        <v>0</v>
      </c>
      <c r="B161" s="7" t="s">
        <v>1</v>
      </c>
      <c r="C161" s="3" t="s">
        <v>2</v>
      </c>
      <c r="D161" s="3" t="s">
        <v>3</v>
      </c>
      <c r="E161" s="3" t="s">
        <v>4</v>
      </c>
      <c r="F161" s="3" t="s">
        <v>3</v>
      </c>
    </row>
    <row r="162" spans="1:6" ht="31.2" x14ac:dyDescent="0.3">
      <c r="A162" s="1">
        <v>1</v>
      </c>
      <c r="B162" s="4" t="s">
        <v>128</v>
      </c>
      <c r="C162" s="1"/>
      <c r="D162" s="2"/>
      <c r="E162" s="1"/>
      <c r="F162" s="2"/>
    </row>
    <row r="163" spans="1:6" ht="31.2" x14ac:dyDescent="0.3">
      <c r="A163" s="1">
        <v>2</v>
      </c>
      <c r="B163" s="4" t="s">
        <v>129</v>
      </c>
      <c r="C163" s="1" t="s">
        <v>250</v>
      </c>
      <c r="D163" s="2">
        <v>71000</v>
      </c>
      <c r="E163" s="1" t="s">
        <v>251</v>
      </c>
      <c r="F163" s="2">
        <v>30000</v>
      </c>
    </row>
    <row r="164" spans="1:6" x14ac:dyDescent="0.3">
      <c r="A164" s="1">
        <v>3</v>
      </c>
      <c r="B164" s="4" t="s">
        <v>47</v>
      </c>
      <c r="C164" s="4" t="s">
        <v>229</v>
      </c>
      <c r="D164" s="5">
        <v>86000</v>
      </c>
      <c r="E164" s="4" t="s">
        <v>230</v>
      </c>
      <c r="F164" s="5">
        <v>145000</v>
      </c>
    </row>
    <row r="165" spans="1:6" ht="31.2" x14ac:dyDescent="0.3">
      <c r="A165" s="1">
        <v>4</v>
      </c>
      <c r="B165" s="4" t="s">
        <v>130</v>
      </c>
      <c r="C165" s="1" t="s">
        <v>372</v>
      </c>
      <c r="D165" s="1"/>
      <c r="E165" s="1"/>
      <c r="F165" s="2"/>
    </row>
    <row r="166" spans="1:6" ht="31.2" x14ac:dyDescent="0.3">
      <c r="A166" s="1">
        <v>5</v>
      </c>
      <c r="B166" s="6" t="s">
        <v>131</v>
      </c>
      <c r="C166" s="1"/>
      <c r="D166" s="1"/>
      <c r="E166" s="1"/>
      <c r="F166" s="2"/>
    </row>
    <row r="167" spans="1:6" x14ac:dyDescent="0.3">
      <c r="A167" s="1">
        <v>6</v>
      </c>
      <c r="B167" s="4" t="s">
        <v>132</v>
      </c>
      <c r="C167" s="1"/>
      <c r="D167" s="1"/>
      <c r="E167" s="1"/>
      <c r="F167" s="2"/>
    </row>
    <row r="168" spans="1:6" x14ac:dyDescent="0.3">
      <c r="A168" s="43">
        <v>7</v>
      </c>
      <c r="B168" s="43" t="s">
        <v>35</v>
      </c>
      <c r="C168" s="43" t="s">
        <v>218</v>
      </c>
      <c r="D168" s="45">
        <v>116000</v>
      </c>
      <c r="E168" s="4" t="s">
        <v>219</v>
      </c>
      <c r="F168" s="5" t="s">
        <v>220</v>
      </c>
    </row>
    <row r="169" spans="1:6" x14ac:dyDescent="0.3">
      <c r="A169" s="44"/>
      <c r="B169" s="44"/>
      <c r="C169" s="44"/>
      <c r="D169" s="44"/>
      <c r="E169" s="4" t="s">
        <v>221</v>
      </c>
      <c r="F169" s="5">
        <v>123000</v>
      </c>
    </row>
    <row r="170" spans="1:6" x14ac:dyDescent="0.3">
      <c r="A170" s="43">
        <v>8</v>
      </c>
      <c r="B170" s="43" t="s">
        <v>27</v>
      </c>
      <c r="C170" s="43" t="s">
        <v>205</v>
      </c>
      <c r="D170" s="45">
        <v>138000</v>
      </c>
      <c r="E170" s="4" t="s">
        <v>208</v>
      </c>
      <c r="F170" s="5">
        <v>95000</v>
      </c>
    </row>
    <row r="171" spans="1:6" x14ac:dyDescent="0.3">
      <c r="A171" s="44"/>
      <c r="B171" s="44"/>
      <c r="C171" s="44"/>
      <c r="D171" s="46"/>
      <c r="E171" s="4" t="s">
        <v>209</v>
      </c>
      <c r="F171" s="5">
        <v>125000</v>
      </c>
    </row>
    <row r="174" spans="1:6" ht="17.399999999999999" x14ac:dyDescent="0.3">
      <c r="B174" s="9" t="s">
        <v>136</v>
      </c>
    </row>
    <row r="175" spans="1:6" x14ac:dyDescent="0.3">
      <c r="A175" s="3" t="s">
        <v>0</v>
      </c>
      <c r="B175" s="7" t="s">
        <v>1</v>
      </c>
      <c r="C175" s="3" t="s">
        <v>2</v>
      </c>
      <c r="D175" s="3" t="s">
        <v>3</v>
      </c>
      <c r="E175" s="3" t="s">
        <v>4</v>
      </c>
      <c r="F175" s="3" t="s">
        <v>3</v>
      </c>
    </row>
    <row r="176" spans="1:6" ht="31.2" x14ac:dyDescent="0.3">
      <c r="A176" s="1">
        <v>1</v>
      </c>
      <c r="B176" s="4" t="s">
        <v>31</v>
      </c>
      <c r="C176" s="1" t="s">
        <v>248</v>
      </c>
      <c r="D176" s="4" t="s">
        <v>211</v>
      </c>
      <c r="E176" s="1" t="s">
        <v>249</v>
      </c>
      <c r="F176" s="2">
        <v>150000</v>
      </c>
    </row>
    <row r="177" spans="1:6" x14ac:dyDescent="0.3">
      <c r="A177" s="1">
        <v>2</v>
      </c>
      <c r="B177" s="4" t="s">
        <v>134</v>
      </c>
      <c r="C177" s="1" t="s">
        <v>252</v>
      </c>
      <c r="D177" s="2">
        <v>90000</v>
      </c>
      <c r="E177" s="1"/>
      <c r="F177" s="1"/>
    </row>
    <row r="178" spans="1:6" x14ac:dyDescent="0.3">
      <c r="A178" s="1">
        <v>3</v>
      </c>
      <c r="B178" s="4" t="s">
        <v>47</v>
      </c>
      <c r="C178" s="4" t="s">
        <v>229</v>
      </c>
      <c r="D178" s="5">
        <v>86000</v>
      </c>
      <c r="E178" s="4" t="s">
        <v>230</v>
      </c>
      <c r="F178" s="5">
        <v>145000</v>
      </c>
    </row>
    <row r="179" spans="1:6" x14ac:dyDescent="0.3">
      <c r="A179" s="1">
        <v>4</v>
      </c>
      <c r="B179" s="4" t="s">
        <v>135</v>
      </c>
      <c r="C179" s="1"/>
      <c r="D179" s="1"/>
      <c r="E179" s="1"/>
      <c r="F179" s="2"/>
    </row>
    <row r="180" spans="1:6" x14ac:dyDescent="0.3">
      <c r="A180" s="43">
        <v>5</v>
      </c>
      <c r="B180" s="43" t="s">
        <v>35</v>
      </c>
      <c r="C180" s="43" t="s">
        <v>218</v>
      </c>
      <c r="D180" s="45">
        <v>116000</v>
      </c>
      <c r="E180" s="4" t="s">
        <v>219</v>
      </c>
      <c r="F180" s="5" t="s">
        <v>220</v>
      </c>
    </row>
    <row r="181" spans="1:6" x14ac:dyDescent="0.3">
      <c r="A181" s="44"/>
      <c r="B181" s="44"/>
      <c r="C181" s="44"/>
      <c r="D181" s="44"/>
      <c r="E181" s="4" t="s">
        <v>221</v>
      </c>
      <c r="F181" s="5">
        <v>123000</v>
      </c>
    </row>
    <row r="182" spans="1:6" x14ac:dyDescent="0.3">
      <c r="A182" s="43">
        <v>6</v>
      </c>
      <c r="B182" s="43" t="s">
        <v>27</v>
      </c>
      <c r="C182" s="43" t="s">
        <v>205</v>
      </c>
      <c r="D182" s="45">
        <v>138000</v>
      </c>
      <c r="E182" s="4" t="s">
        <v>208</v>
      </c>
      <c r="F182" s="5">
        <v>95000</v>
      </c>
    </row>
    <row r="183" spans="1:6" x14ac:dyDescent="0.3">
      <c r="A183" s="44"/>
      <c r="B183" s="44"/>
      <c r="C183" s="44"/>
      <c r="D183" s="46"/>
      <c r="E183" s="4" t="s">
        <v>209</v>
      </c>
      <c r="F183" s="5">
        <v>125000</v>
      </c>
    </row>
  </sheetData>
  <mergeCells count="133">
    <mergeCell ref="A180:A181"/>
    <mergeCell ref="B180:B181"/>
    <mergeCell ref="C180:C181"/>
    <mergeCell ref="D180:D181"/>
    <mergeCell ref="A182:A183"/>
    <mergeCell ref="B182:B183"/>
    <mergeCell ref="C182:C183"/>
    <mergeCell ref="D182:D183"/>
    <mergeCell ref="A168:A169"/>
    <mergeCell ref="B168:B169"/>
    <mergeCell ref="C168:C169"/>
    <mergeCell ref="D168:D169"/>
    <mergeCell ref="A170:A171"/>
    <mergeCell ref="B170:B171"/>
    <mergeCell ref="C170:C171"/>
    <mergeCell ref="D170:D171"/>
    <mergeCell ref="C154:C155"/>
    <mergeCell ref="D154:D155"/>
    <mergeCell ref="A156:A157"/>
    <mergeCell ref="B156:B157"/>
    <mergeCell ref="C156:C157"/>
    <mergeCell ref="D156:D157"/>
    <mergeCell ref="A147:A148"/>
    <mergeCell ref="B147:B148"/>
    <mergeCell ref="A151:A152"/>
    <mergeCell ref="B151:B152"/>
    <mergeCell ref="A154:A155"/>
    <mergeCell ref="B154:B155"/>
    <mergeCell ref="D138:D139"/>
    <mergeCell ref="A140:A141"/>
    <mergeCell ref="B140:B141"/>
    <mergeCell ref="C140:C141"/>
    <mergeCell ref="D140:D141"/>
    <mergeCell ref="A133:A134"/>
    <mergeCell ref="B133:B134"/>
    <mergeCell ref="A138:A139"/>
    <mergeCell ref="B138:B139"/>
    <mergeCell ref="C138:C139"/>
    <mergeCell ref="D121:D122"/>
    <mergeCell ref="A126:A127"/>
    <mergeCell ref="B126:B127"/>
    <mergeCell ref="C126:C127"/>
    <mergeCell ref="D126:D127"/>
    <mergeCell ref="A107:A108"/>
    <mergeCell ref="B107:B108"/>
    <mergeCell ref="A121:A122"/>
    <mergeCell ref="B121:B122"/>
    <mergeCell ref="C121:C122"/>
    <mergeCell ref="D98:D99"/>
    <mergeCell ref="A102:A103"/>
    <mergeCell ref="B102:B103"/>
    <mergeCell ref="E102:E103"/>
    <mergeCell ref="F102:F103"/>
    <mergeCell ref="A95:A96"/>
    <mergeCell ref="B95:B96"/>
    <mergeCell ref="A98:A99"/>
    <mergeCell ref="B98:B99"/>
    <mergeCell ref="C98:C99"/>
    <mergeCell ref="E85:E86"/>
    <mergeCell ref="F85:F86"/>
    <mergeCell ref="A92:A93"/>
    <mergeCell ref="B92:B93"/>
    <mergeCell ref="C92:C93"/>
    <mergeCell ref="D92:D93"/>
    <mergeCell ref="A82:A83"/>
    <mergeCell ref="B82:B83"/>
    <mergeCell ref="C82:C83"/>
    <mergeCell ref="D82:D83"/>
    <mergeCell ref="A85:A86"/>
    <mergeCell ref="B85:B86"/>
    <mergeCell ref="A76:A77"/>
    <mergeCell ref="B76:B77"/>
    <mergeCell ref="C76:C77"/>
    <mergeCell ref="D76:D77"/>
    <mergeCell ref="A79:A80"/>
    <mergeCell ref="B79:B80"/>
    <mergeCell ref="A66:A67"/>
    <mergeCell ref="B66:B67"/>
    <mergeCell ref="C66:C67"/>
    <mergeCell ref="D66:D67"/>
    <mergeCell ref="A68:A69"/>
    <mergeCell ref="B68:B69"/>
    <mergeCell ref="C68:C69"/>
    <mergeCell ref="D68:D69"/>
    <mergeCell ref="A61:A62"/>
    <mergeCell ref="B61:B62"/>
    <mergeCell ref="C61:C62"/>
    <mergeCell ref="D61:D62"/>
    <mergeCell ref="A64:A65"/>
    <mergeCell ref="B64:B65"/>
    <mergeCell ref="D51:D52"/>
    <mergeCell ref="A54:A55"/>
    <mergeCell ref="B54:B55"/>
    <mergeCell ref="E54:E55"/>
    <mergeCell ref="F54:F55"/>
    <mergeCell ref="A48:A49"/>
    <mergeCell ref="B48:B49"/>
    <mergeCell ref="A51:A52"/>
    <mergeCell ref="B51:B52"/>
    <mergeCell ref="C51:C52"/>
    <mergeCell ref="E37:E38"/>
    <mergeCell ref="F37:F38"/>
    <mergeCell ref="A45:A46"/>
    <mergeCell ref="B45:B46"/>
    <mergeCell ref="C45:C46"/>
    <mergeCell ref="D45:D46"/>
    <mergeCell ref="A33:A34"/>
    <mergeCell ref="B33:B34"/>
    <mergeCell ref="C33:C34"/>
    <mergeCell ref="D33:D34"/>
    <mergeCell ref="A37:A38"/>
    <mergeCell ref="B37:B38"/>
    <mergeCell ref="A27:A28"/>
    <mergeCell ref="B27:B28"/>
    <mergeCell ref="C27:C28"/>
    <mergeCell ref="D27:D28"/>
    <mergeCell ref="A30:A31"/>
    <mergeCell ref="B30:B31"/>
    <mergeCell ref="A2:F2"/>
    <mergeCell ref="A9:A10"/>
    <mergeCell ref="B9:B10"/>
    <mergeCell ref="C9:C10"/>
    <mergeCell ref="D9:D10"/>
    <mergeCell ref="D15:D16"/>
    <mergeCell ref="A19:A20"/>
    <mergeCell ref="B19:B20"/>
    <mergeCell ref="E19:E20"/>
    <mergeCell ref="F19:F20"/>
    <mergeCell ref="A12:A13"/>
    <mergeCell ref="B12:B13"/>
    <mergeCell ref="A15:A16"/>
    <mergeCell ref="B15:B16"/>
    <mergeCell ref="C15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127"/>
  <sheetViews>
    <sheetView workbookViewId="0">
      <selection activeCell="A2" sqref="A2:F2"/>
    </sheetView>
  </sheetViews>
  <sheetFormatPr defaultRowHeight="15.6" x14ac:dyDescent="0.3"/>
  <cols>
    <col min="1" max="1" width="5.09765625" customWidth="1"/>
    <col min="2" max="2" width="43.69921875" style="6" customWidth="1"/>
    <col min="3" max="3" width="54.19921875" customWidth="1"/>
    <col min="5" max="5" width="53.19921875" customWidth="1"/>
  </cols>
  <sheetData>
    <row r="2" spans="1:6" ht="197.4" customHeight="1" x14ac:dyDescent="0.4">
      <c r="A2" s="41" t="s">
        <v>378</v>
      </c>
      <c r="B2" s="42"/>
      <c r="C2" s="42"/>
      <c r="D2" s="42"/>
      <c r="E2" s="42"/>
      <c r="F2" s="42"/>
    </row>
    <row r="5" spans="1:6" ht="17.399999999999999" x14ac:dyDescent="0.3">
      <c r="B5" s="9" t="s">
        <v>142</v>
      </c>
    </row>
    <row r="6" spans="1:6" x14ac:dyDescent="0.3">
      <c r="A6" s="3" t="s">
        <v>0</v>
      </c>
      <c r="B6" s="7" t="s">
        <v>1</v>
      </c>
      <c r="C6" s="3" t="s">
        <v>2</v>
      </c>
      <c r="D6" s="3" t="s">
        <v>3</v>
      </c>
      <c r="E6" s="3" t="s">
        <v>4</v>
      </c>
      <c r="F6" s="3" t="s">
        <v>3</v>
      </c>
    </row>
    <row r="7" spans="1:6" ht="31.2" x14ac:dyDescent="0.3">
      <c r="A7" s="1">
        <v>1</v>
      </c>
      <c r="B7" s="4" t="s">
        <v>123</v>
      </c>
      <c r="C7" s="1"/>
      <c r="D7" s="2"/>
      <c r="E7" s="1"/>
      <c r="F7" s="2"/>
    </row>
    <row r="8" spans="1:6" x14ac:dyDescent="0.3">
      <c r="A8" s="1">
        <v>2</v>
      </c>
      <c r="B8" s="4" t="s">
        <v>137</v>
      </c>
      <c r="C8" s="1"/>
      <c r="D8" s="1"/>
      <c r="E8" s="1"/>
      <c r="F8" s="1"/>
    </row>
    <row r="9" spans="1:6" x14ac:dyDescent="0.3">
      <c r="A9" s="1">
        <v>3</v>
      </c>
      <c r="B9" s="4" t="s">
        <v>138</v>
      </c>
      <c r="C9" s="1" t="s">
        <v>253</v>
      </c>
      <c r="D9" s="2">
        <v>60000</v>
      </c>
      <c r="E9" s="1"/>
      <c r="F9" s="1"/>
    </row>
    <row r="10" spans="1:6" ht="31.2" x14ac:dyDescent="0.3">
      <c r="A10" s="1">
        <v>4</v>
      </c>
      <c r="B10" s="4" t="s">
        <v>139</v>
      </c>
      <c r="C10" s="1" t="s">
        <v>254</v>
      </c>
      <c r="D10" s="2">
        <v>96000</v>
      </c>
      <c r="E10" s="4" t="s">
        <v>255</v>
      </c>
      <c r="F10" s="2">
        <v>175000</v>
      </c>
    </row>
    <row r="11" spans="1:6" ht="31.2" x14ac:dyDescent="0.3">
      <c r="A11" s="56">
        <v>5</v>
      </c>
      <c r="B11" s="62" t="s">
        <v>140</v>
      </c>
      <c r="C11" s="56" t="s">
        <v>256</v>
      </c>
      <c r="D11" s="58">
        <v>100000</v>
      </c>
      <c r="E11" s="17" t="s">
        <v>257</v>
      </c>
      <c r="F11" s="2">
        <v>158000</v>
      </c>
    </row>
    <row r="12" spans="1:6" x14ac:dyDescent="0.3">
      <c r="A12" s="57"/>
      <c r="B12" s="62"/>
      <c r="C12" s="57"/>
      <c r="D12" s="63"/>
      <c r="E12" s="1" t="s">
        <v>258</v>
      </c>
      <c r="F12" s="2">
        <v>87000</v>
      </c>
    </row>
    <row r="13" spans="1:6" x14ac:dyDescent="0.3">
      <c r="A13" s="43">
        <v>6</v>
      </c>
      <c r="B13" s="43" t="s">
        <v>32</v>
      </c>
      <c r="C13" s="43" t="s">
        <v>213</v>
      </c>
      <c r="D13" s="45">
        <v>111000</v>
      </c>
      <c r="E13" s="4" t="s">
        <v>214</v>
      </c>
      <c r="F13" s="5">
        <v>36000</v>
      </c>
    </row>
    <row r="14" spans="1:6" x14ac:dyDescent="0.3">
      <c r="A14" s="44"/>
      <c r="B14" s="44"/>
      <c r="C14" s="44"/>
      <c r="D14" s="46"/>
      <c r="E14" s="4" t="s">
        <v>215</v>
      </c>
      <c r="F14" s="5">
        <v>80000</v>
      </c>
    </row>
    <row r="15" spans="1:6" x14ac:dyDescent="0.3">
      <c r="A15" s="1">
        <v>7</v>
      </c>
      <c r="B15" s="4" t="s">
        <v>134</v>
      </c>
      <c r="C15" s="1" t="s">
        <v>252</v>
      </c>
      <c r="D15" s="2">
        <v>90000</v>
      </c>
      <c r="E15" s="1"/>
      <c r="F15" s="1"/>
    </row>
    <row r="16" spans="1:6" x14ac:dyDescent="0.3">
      <c r="A16" s="1">
        <v>8</v>
      </c>
      <c r="B16" s="4" t="s">
        <v>141</v>
      </c>
      <c r="C16" s="1" t="s">
        <v>262</v>
      </c>
      <c r="D16" s="2">
        <v>59000</v>
      </c>
      <c r="E16" s="1"/>
      <c r="F16" s="1"/>
    </row>
    <row r="19" spans="1:6" ht="17.399999999999999" x14ac:dyDescent="0.3">
      <c r="B19" s="9" t="s">
        <v>143</v>
      </c>
    </row>
    <row r="20" spans="1:6" x14ac:dyDescent="0.3">
      <c r="A20" s="3" t="s">
        <v>0</v>
      </c>
      <c r="B20" s="7" t="s">
        <v>1</v>
      </c>
      <c r="C20" s="3" t="s">
        <v>2</v>
      </c>
      <c r="D20" s="3" t="s">
        <v>3</v>
      </c>
      <c r="E20" s="3" t="s">
        <v>4</v>
      </c>
      <c r="F20" s="3" t="s">
        <v>3</v>
      </c>
    </row>
    <row r="21" spans="1:6" x14ac:dyDescent="0.3">
      <c r="A21" s="56">
        <v>1</v>
      </c>
      <c r="B21" s="43" t="s">
        <v>144</v>
      </c>
      <c r="C21" s="1" t="s">
        <v>244</v>
      </c>
      <c r="D21" s="2">
        <v>99000</v>
      </c>
      <c r="E21" s="1"/>
      <c r="F21" s="2"/>
    </row>
    <row r="22" spans="1:6" x14ac:dyDescent="0.3">
      <c r="A22" s="57"/>
      <c r="B22" s="44"/>
      <c r="C22" s="1" t="s">
        <v>245</v>
      </c>
      <c r="D22" s="2">
        <v>89000</v>
      </c>
      <c r="E22" s="1"/>
      <c r="F22" s="2"/>
    </row>
    <row r="23" spans="1:6" x14ac:dyDescent="0.3">
      <c r="A23" s="1">
        <v>2</v>
      </c>
      <c r="B23" s="4" t="s">
        <v>137</v>
      </c>
      <c r="C23" s="1"/>
      <c r="D23" s="1"/>
      <c r="E23" s="1"/>
      <c r="F23" s="1"/>
    </row>
    <row r="24" spans="1:6" ht="31.2" x14ac:dyDescent="0.3">
      <c r="A24" s="1">
        <v>3</v>
      </c>
      <c r="B24" s="4" t="s">
        <v>31</v>
      </c>
      <c r="C24" s="1" t="s">
        <v>248</v>
      </c>
      <c r="D24" s="4" t="s">
        <v>211</v>
      </c>
      <c r="E24" s="1" t="s">
        <v>249</v>
      </c>
      <c r="F24" s="2">
        <v>150000</v>
      </c>
    </row>
    <row r="25" spans="1:6" ht="31.2" x14ac:dyDescent="0.3">
      <c r="A25" s="1">
        <v>4</v>
      </c>
      <c r="B25" s="4" t="s">
        <v>139</v>
      </c>
      <c r="C25" s="1" t="s">
        <v>254</v>
      </c>
      <c r="D25" s="2">
        <v>96000</v>
      </c>
      <c r="E25" s="4" t="s">
        <v>255</v>
      </c>
      <c r="F25" s="2">
        <v>175000</v>
      </c>
    </row>
    <row r="26" spans="1:6" x14ac:dyDescent="0.3">
      <c r="A26" s="56">
        <v>5</v>
      </c>
      <c r="B26" s="43" t="s">
        <v>145</v>
      </c>
      <c r="C26" s="56" t="s">
        <v>259</v>
      </c>
      <c r="D26" s="58">
        <v>96000</v>
      </c>
      <c r="E26" s="4" t="s">
        <v>238</v>
      </c>
      <c r="F26" s="2">
        <v>70000</v>
      </c>
    </row>
    <row r="27" spans="1:6" x14ac:dyDescent="0.3">
      <c r="A27" s="57"/>
      <c r="B27" s="44"/>
      <c r="C27" s="57"/>
      <c r="D27" s="63"/>
      <c r="E27" s="1" t="s">
        <v>260</v>
      </c>
      <c r="F27" s="2">
        <v>80000</v>
      </c>
    </row>
    <row r="28" spans="1:6" x14ac:dyDescent="0.3">
      <c r="A28" s="43">
        <v>6</v>
      </c>
      <c r="B28" s="43" t="s">
        <v>46</v>
      </c>
      <c r="C28" s="14" t="s">
        <v>227</v>
      </c>
      <c r="D28" s="15">
        <v>117000</v>
      </c>
      <c r="E28" s="12"/>
      <c r="F28" s="13"/>
    </row>
    <row r="29" spans="1:6" x14ac:dyDescent="0.3">
      <c r="A29" s="44"/>
      <c r="B29" s="44"/>
      <c r="C29" s="14" t="s">
        <v>228</v>
      </c>
      <c r="D29" s="5">
        <v>91000</v>
      </c>
      <c r="E29" s="4"/>
      <c r="F29" s="4"/>
    </row>
    <row r="30" spans="1:6" x14ac:dyDescent="0.3">
      <c r="A30" s="1">
        <v>7</v>
      </c>
      <c r="B30" s="4" t="s">
        <v>113</v>
      </c>
      <c r="C30" s="1" t="s">
        <v>246</v>
      </c>
      <c r="D30" s="2">
        <v>111000</v>
      </c>
      <c r="E30" s="1" t="s">
        <v>247</v>
      </c>
      <c r="F30" s="2">
        <v>122000</v>
      </c>
    </row>
    <row r="31" spans="1:6" x14ac:dyDescent="0.3">
      <c r="A31" s="1">
        <v>8</v>
      </c>
      <c r="B31" s="4" t="s">
        <v>146</v>
      </c>
      <c r="C31" s="1"/>
      <c r="D31" s="1"/>
      <c r="E31" s="1"/>
      <c r="F31" s="1"/>
    </row>
    <row r="34" spans="1:6" ht="17.399999999999999" x14ac:dyDescent="0.3">
      <c r="B34" s="9" t="s">
        <v>148</v>
      </c>
    </row>
    <row r="35" spans="1:6" x14ac:dyDescent="0.3">
      <c r="A35" s="3" t="s">
        <v>0</v>
      </c>
      <c r="B35" s="7" t="s">
        <v>1</v>
      </c>
      <c r="C35" s="3" t="s">
        <v>2</v>
      </c>
      <c r="D35" s="3" t="s">
        <v>3</v>
      </c>
      <c r="E35" s="3" t="s">
        <v>4</v>
      </c>
      <c r="F35" s="3" t="s">
        <v>3</v>
      </c>
    </row>
    <row r="36" spans="1:6" ht="31.2" x14ac:dyDescent="0.3">
      <c r="A36" s="1">
        <v>1</v>
      </c>
      <c r="B36" s="4" t="s">
        <v>123</v>
      </c>
      <c r="C36" s="1"/>
      <c r="D36" s="2"/>
      <c r="E36" s="1"/>
      <c r="F36" s="2"/>
    </row>
    <row r="37" spans="1:6" x14ac:dyDescent="0.3">
      <c r="A37" s="1">
        <v>2</v>
      </c>
      <c r="B37" s="4" t="s">
        <v>137</v>
      </c>
      <c r="C37" s="1"/>
      <c r="D37" s="1"/>
      <c r="E37" s="1"/>
      <c r="F37" s="1"/>
    </row>
    <row r="38" spans="1:6" x14ac:dyDescent="0.3">
      <c r="A38" s="1">
        <v>3</v>
      </c>
      <c r="B38" s="4" t="s">
        <v>138</v>
      </c>
      <c r="C38" s="1" t="s">
        <v>253</v>
      </c>
      <c r="D38" s="2">
        <v>60000</v>
      </c>
      <c r="E38" s="1"/>
      <c r="F38" s="1"/>
    </row>
    <row r="39" spans="1:6" x14ac:dyDescent="0.3">
      <c r="A39" s="1">
        <v>4</v>
      </c>
      <c r="B39" s="4" t="s">
        <v>147</v>
      </c>
      <c r="C39" s="1" t="s">
        <v>261</v>
      </c>
      <c r="D39" s="2">
        <v>63000</v>
      </c>
      <c r="E39" s="1"/>
      <c r="F39" s="1"/>
    </row>
    <row r="40" spans="1:6" ht="31.2" x14ac:dyDescent="0.3">
      <c r="A40" s="1">
        <v>5</v>
      </c>
      <c r="B40" s="4" t="s">
        <v>139</v>
      </c>
      <c r="C40" s="1" t="s">
        <v>254</v>
      </c>
      <c r="D40" s="2">
        <v>96000</v>
      </c>
      <c r="E40" s="4" t="s">
        <v>255</v>
      </c>
      <c r="F40" s="2">
        <v>175000</v>
      </c>
    </row>
    <row r="41" spans="1:6" ht="31.2" x14ac:dyDescent="0.3">
      <c r="A41" s="56">
        <v>6</v>
      </c>
      <c r="B41" s="62" t="s">
        <v>140</v>
      </c>
      <c r="C41" s="56" t="s">
        <v>256</v>
      </c>
      <c r="D41" s="58">
        <v>100000</v>
      </c>
      <c r="E41" s="17" t="s">
        <v>257</v>
      </c>
      <c r="F41" s="2">
        <v>158000</v>
      </c>
    </row>
    <row r="42" spans="1:6" x14ac:dyDescent="0.3">
      <c r="A42" s="57"/>
      <c r="B42" s="62"/>
      <c r="C42" s="57"/>
      <c r="D42" s="63"/>
      <c r="E42" s="1" t="s">
        <v>258</v>
      </c>
      <c r="F42" s="2">
        <v>87000</v>
      </c>
    </row>
    <row r="43" spans="1:6" x14ac:dyDescent="0.3">
      <c r="A43" s="43">
        <v>7</v>
      </c>
      <c r="B43" s="43" t="s">
        <v>32</v>
      </c>
      <c r="C43" s="43" t="s">
        <v>213</v>
      </c>
      <c r="D43" s="45">
        <v>111000</v>
      </c>
      <c r="E43" s="4" t="s">
        <v>214</v>
      </c>
      <c r="F43" s="5">
        <v>36000</v>
      </c>
    </row>
    <row r="44" spans="1:6" x14ac:dyDescent="0.3">
      <c r="A44" s="44"/>
      <c r="B44" s="44"/>
      <c r="C44" s="44"/>
      <c r="D44" s="46"/>
      <c r="E44" s="4" t="s">
        <v>215</v>
      </c>
      <c r="F44" s="5">
        <v>80000</v>
      </c>
    </row>
    <row r="45" spans="1:6" x14ac:dyDescent="0.3">
      <c r="A45" s="1">
        <v>8</v>
      </c>
      <c r="B45" s="4" t="s">
        <v>134</v>
      </c>
      <c r="C45" s="1" t="s">
        <v>252</v>
      </c>
      <c r="D45" s="2">
        <v>90000</v>
      </c>
      <c r="E45" s="1"/>
      <c r="F45" s="1"/>
    </row>
    <row r="46" spans="1:6" x14ac:dyDescent="0.3">
      <c r="A46" s="1">
        <v>9</v>
      </c>
      <c r="B46" s="4" t="s">
        <v>141</v>
      </c>
      <c r="C46" s="1" t="s">
        <v>262</v>
      </c>
      <c r="D46" s="2">
        <v>59000</v>
      </c>
      <c r="E46" s="1"/>
      <c r="F46" s="1"/>
    </row>
    <row r="49" spans="1:6" ht="17.399999999999999" x14ac:dyDescent="0.3">
      <c r="B49" s="9" t="s">
        <v>149</v>
      </c>
    </row>
    <row r="50" spans="1:6" x14ac:dyDescent="0.3">
      <c r="A50" s="3" t="s">
        <v>0</v>
      </c>
      <c r="B50" s="7" t="s">
        <v>1</v>
      </c>
      <c r="C50" s="3" t="s">
        <v>2</v>
      </c>
      <c r="D50" s="3" t="s">
        <v>3</v>
      </c>
      <c r="E50" s="3" t="s">
        <v>4</v>
      </c>
      <c r="F50" s="3" t="s">
        <v>3</v>
      </c>
    </row>
    <row r="51" spans="1:6" ht="31.2" x14ac:dyDescent="0.3">
      <c r="A51" s="1">
        <v>1</v>
      </c>
      <c r="B51" s="4" t="s">
        <v>123</v>
      </c>
      <c r="C51" s="1"/>
      <c r="D51" s="2"/>
      <c r="E51" s="1"/>
      <c r="F51" s="2"/>
    </row>
    <row r="52" spans="1:6" x14ac:dyDescent="0.3">
      <c r="A52" s="1">
        <v>2</v>
      </c>
      <c r="B52" s="4" t="s">
        <v>137</v>
      </c>
      <c r="C52" s="1"/>
      <c r="D52" s="1"/>
      <c r="E52" s="1"/>
      <c r="F52" s="1"/>
    </row>
    <row r="53" spans="1:6" x14ac:dyDescent="0.3">
      <c r="A53" s="1">
        <v>3</v>
      </c>
      <c r="B53" s="4" t="s">
        <v>138</v>
      </c>
      <c r="C53" s="1" t="s">
        <v>253</v>
      </c>
      <c r="D53" s="2">
        <v>60000</v>
      </c>
      <c r="E53" s="1"/>
      <c r="F53" s="1"/>
    </row>
    <row r="54" spans="1:6" ht="31.2" x14ac:dyDescent="0.3">
      <c r="A54" s="1">
        <v>4</v>
      </c>
      <c r="B54" s="4" t="s">
        <v>139</v>
      </c>
      <c r="C54" s="1" t="s">
        <v>254</v>
      </c>
      <c r="D54" s="2">
        <v>96000</v>
      </c>
      <c r="E54" s="4" t="s">
        <v>255</v>
      </c>
      <c r="F54" s="2">
        <v>175000</v>
      </c>
    </row>
    <row r="55" spans="1:6" ht="31.2" x14ac:dyDescent="0.3">
      <c r="A55" s="56">
        <v>5</v>
      </c>
      <c r="B55" s="62" t="s">
        <v>140</v>
      </c>
      <c r="C55" s="56" t="s">
        <v>256</v>
      </c>
      <c r="D55" s="58">
        <v>100000</v>
      </c>
      <c r="E55" s="17" t="s">
        <v>257</v>
      </c>
      <c r="F55" s="2">
        <v>158000</v>
      </c>
    </row>
    <row r="56" spans="1:6" x14ac:dyDescent="0.3">
      <c r="A56" s="57"/>
      <c r="B56" s="62"/>
      <c r="C56" s="57"/>
      <c r="D56" s="63"/>
      <c r="E56" s="1" t="s">
        <v>258</v>
      </c>
      <c r="F56" s="2">
        <v>87000</v>
      </c>
    </row>
    <row r="57" spans="1:6" x14ac:dyDescent="0.3">
      <c r="A57" s="43">
        <v>6</v>
      </c>
      <c r="B57" s="43" t="s">
        <v>32</v>
      </c>
      <c r="C57" s="43" t="s">
        <v>213</v>
      </c>
      <c r="D57" s="45">
        <v>111000</v>
      </c>
      <c r="E57" s="4" t="s">
        <v>214</v>
      </c>
      <c r="F57" s="5">
        <v>36000</v>
      </c>
    </row>
    <row r="58" spans="1:6" x14ac:dyDescent="0.3">
      <c r="A58" s="44"/>
      <c r="B58" s="44"/>
      <c r="C58" s="44"/>
      <c r="D58" s="46"/>
      <c r="E58" s="4" t="s">
        <v>215</v>
      </c>
      <c r="F58" s="5">
        <v>80000</v>
      </c>
    </row>
    <row r="59" spans="1:6" x14ac:dyDescent="0.3">
      <c r="A59" s="1">
        <v>7</v>
      </c>
      <c r="B59" s="4" t="s">
        <v>134</v>
      </c>
      <c r="C59" s="1" t="s">
        <v>252</v>
      </c>
      <c r="D59" s="2">
        <v>90000</v>
      </c>
      <c r="E59" s="1"/>
      <c r="F59" s="1"/>
    </row>
    <row r="60" spans="1:6" x14ac:dyDescent="0.3">
      <c r="A60" s="1">
        <v>8</v>
      </c>
      <c r="B60" s="4" t="s">
        <v>141</v>
      </c>
      <c r="C60" s="1" t="s">
        <v>262</v>
      </c>
      <c r="D60" s="2">
        <v>59000</v>
      </c>
      <c r="E60" s="1"/>
      <c r="F60" s="1"/>
    </row>
    <row r="63" spans="1:6" ht="17.399999999999999" x14ac:dyDescent="0.3">
      <c r="B63" s="9" t="s">
        <v>154</v>
      </c>
    </row>
    <row r="64" spans="1:6" x14ac:dyDescent="0.3">
      <c r="A64" s="3" t="s">
        <v>0</v>
      </c>
      <c r="B64" s="7" t="s">
        <v>1</v>
      </c>
      <c r="C64" s="3" t="s">
        <v>2</v>
      </c>
      <c r="D64" s="3" t="s">
        <v>3</v>
      </c>
      <c r="E64" s="3" t="s">
        <v>4</v>
      </c>
      <c r="F64" s="3" t="s">
        <v>3</v>
      </c>
    </row>
    <row r="65" spans="1:6" x14ac:dyDescent="0.3">
      <c r="A65" s="1">
        <v>1</v>
      </c>
      <c r="B65" s="4" t="s">
        <v>150</v>
      </c>
      <c r="C65" s="1"/>
      <c r="D65" s="2"/>
      <c r="E65" s="1"/>
      <c r="F65" s="2"/>
    </row>
    <row r="66" spans="1:6" x14ac:dyDescent="0.3">
      <c r="A66" s="1">
        <v>2</v>
      </c>
      <c r="B66" s="4" t="s">
        <v>137</v>
      </c>
      <c r="C66" s="1"/>
      <c r="D66" s="1"/>
      <c r="E66" s="1"/>
      <c r="F66" s="1"/>
    </row>
    <row r="67" spans="1:6" x14ac:dyDescent="0.3">
      <c r="A67" s="1">
        <v>3</v>
      </c>
      <c r="B67" s="4" t="s">
        <v>151</v>
      </c>
      <c r="C67" s="1"/>
      <c r="D67" s="1"/>
      <c r="E67" s="1"/>
      <c r="F67" s="1"/>
    </row>
    <row r="68" spans="1:6" x14ac:dyDescent="0.3">
      <c r="A68" s="1">
        <v>4</v>
      </c>
      <c r="B68" s="4" t="s">
        <v>134</v>
      </c>
      <c r="C68" s="1" t="s">
        <v>252</v>
      </c>
      <c r="D68" s="2">
        <v>90000</v>
      </c>
      <c r="E68" s="1"/>
      <c r="F68" s="2"/>
    </row>
    <row r="69" spans="1:6" x14ac:dyDescent="0.3">
      <c r="A69" s="1">
        <v>5</v>
      </c>
      <c r="B69" s="6" t="s">
        <v>47</v>
      </c>
      <c r="C69" s="4" t="s">
        <v>229</v>
      </c>
      <c r="D69" s="5">
        <v>86000</v>
      </c>
      <c r="E69" s="4" t="s">
        <v>230</v>
      </c>
      <c r="F69" s="5">
        <v>145000</v>
      </c>
    </row>
    <row r="70" spans="1:6" x14ac:dyDescent="0.3">
      <c r="A70" s="1">
        <v>6</v>
      </c>
      <c r="B70" s="4" t="s">
        <v>152</v>
      </c>
      <c r="C70" s="1"/>
      <c r="D70" s="1"/>
      <c r="E70" s="1"/>
      <c r="F70" s="2"/>
    </row>
    <row r="71" spans="1:6" x14ac:dyDescent="0.3">
      <c r="A71" s="1">
        <v>7</v>
      </c>
      <c r="B71" s="4" t="s">
        <v>153</v>
      </c>
      <c r="C71" s="1"/>
      <c r="D71" s="1"/>
      <c r="E71" s="1"/>
      <c r="F71" s="1"/>
    </row>
    <row r="74" spans="1:6" ht="17.399999999999999" x14ac:dyDescent="0.3">
      <c r="B74" s="9" t="s">
        <v>162</v>
      </c>
    </row>
    <row r="75" spans="1:6" x14ac:dyDescent="0.3">
      <c r="A75" s="3" t="s">
        <v>0</v>
      </c>
      <c r="B75" s="7" t="s">
        <v>1</v>
      </c>
      <c r="C75" s="3" t="s">
        <v>2</v>
      </c>
      <c r="D75" s="3" t="s">
        <v>3</v>
      </c>
      <c r="E75" s="3" t="s">
        <v>4</v>
      </c>
      <c r="F75" s="3" t="s">
        <v>3</v>
      </c>
    </row>
    <row r="76" spans="1:6" x14ac:dyDescent="0.3">
      <c r="A76" s="1">
        <v>1</v>
      </c>
      <c r="B76" s="4" t="s">
        <v>155</v>
      </c>
      <c r="C76" s="1"/>
      <c r="D76" s="2"/>
      <c r="E76" s="1"/>
      <c r="F76" s="2"/>
    </row>
    <row r="77" spans="1:6" x14ac:dyDescent="0.3">
      <c r="A77" s="1">
        <v>2</v>
      </c>
      <c r="B77" s="4" t="s">
        <v>156</v>
      </c>
      <c r="C77" s="1"/>
      <c r="D77" s="1"/>
      <c r="E77" s="1"/>
      <c r="F77" s="1"/>
    </row>
    <row r="78" spans="1:6" x14ac:dyDescent="0.3">
      <c r="A78" s="56">
        <v>3</v>
      </c>
      <c r="B78" s="43" t="s">
        <v>112</v>
      </c>
      <c r="C78" s="1" t="s">
        <v>244</v>
      </c>
      <c r="D78" s="2">
        <v>99000</v>
      </c>
      <c r="E78" s="1"/>
      <c r="F78" s="2"/>
    </row>
    <row r="79" spans="1:6" x14ac:dyDescent="0.3">
      <c r="A79" s="57"/>
      <c r="B79" s="44"/>
      <c r="C79" s="1" t="s">
        <v>245</v>
      </c>
      <c r="D79" s="2">
        <v>89000</v>
      </c>
      <c r="E79" s="1"/>
      <c r="F79" s="2"/>
    </row>
    <row r="80" spans="1:6" x14ac:dyDescent="0.3">
      <c r="A80" s="1">
        <v>4</v>
      </c>
      <c r="B80" s="4" t="s">
        <v>157</v>
      </c>
      <c r="C80" s="1" t="s">
        <v>263</v>
      </c>
      <c r="D80" s="2">
        <v>61000</v>
      </c>
      <c r="E80" s="1"/>
      <c r="F80" s="2"/>
    </row>
    <row r="81" spans="1:6" ht="31.2" x14ac:dyDescent="0.3">
      <c r="A81" s="1">
        <v>5</v>
      </c>
      <c r="B81" s="6" t="s">
        <v>158</v>
      </c>
      <c r="C81" s="1"/>
      <c r="D81" s="1"/>
      <c r="E81" s="1"/>
      <c r="F81" s="2"/>
    </row>
    <row r="82" spans="1:6" x14ac:dyDescent="0.3">
      <c r="A82" s="1">
        <v>6</v>
      </c>
      <c r="B82" s="4" t="s">
        <v>159</v>
      </c>
      <c r="C82" s="1" t="s">
        <v>264</v>
      </c>
      <c r="D82" s="2">
        <v>127000</v>
      </c>
      <c r="E82" s="1" t="s">
        <v>265</v>
      </c>
      <c r="F82" s="2">
        <v>120000</v>
      </c>
    </row>
    <row r="83" spans="1:6" ht="31.2" x14ac:dyDescent="0.3">
      <c r="A83" s="1">
        <v>7</v>
      </c>
      <c r="B83" s="4" t="s">
        <v>160</v>
      </c>
      <c r="C83" s="1" t="s">
        <v>252</v>
      </c>
      <c r="D83" s="2">
        <v>90000</v>
      </c>
      <c r="E83" s="1"/>
      <c r="F83" s="1"/>
    </row>
    <row r="84" spans="1:6" ht="31.2" x14ac:dyDescent="0.3">
      <c r="A84" s="1">
        <v>8</v>
      </c>
      <c r="B84" s="4" t="s">
        <v>161</v>
      </c>
      <c r="C84" s="1" t="s">
        <v>246</v>
      </c>
      <c r="D84" s="2">
        <v>111000</v>
      </c>
      <c r="E84" s="1" t="s">
        <v>247</v>
      </c>
      <c r="F84" s="2">
        <v>122000</v>
      </c>
    </row>
    <row r="87" spans="1:6" ht="17.399999999999999" x14ac:dyDescent="0.3">
      <c r="B87" s="9" t="s">
        <v>166</v>
      </c>
    </row>
    <row r="88" spans="1:6" x14ac:dyDescent="0.3">
      <c r="A88" s="3" t="s">
        <v>0</v>
      </c>
      <c r="B88" s="7" t="s">
        <v>1</v>
      </c>
      <c r="C88" s="3" t="s">
        <v>2</v>
      </c>
      <c r="D88" s="3" t="s">
        <v>3</v>
      </c>
      <c r="E88" s="3" t="s">
        <v>4</v>
      </c>
      <c r="F88" s="3" t="s">
        <v>3</v>
      </c>
    </row>
    <row r="89" spans="1:6" x14ac:dyDescent="0.3">
      <c r="A89" s="1">
        <v>1</v>
      </c>
      <c r="B89" s="4" t="s">
        <v>137</v>
      </c>
      <c r="C89" s="1"/>
      <c r="D89" s="2"/>
      <c r="E89" s="1"/>
      <c r="F89" s="2"/>
    </row>
    <row r="90" spans="1:6" x14ac:dyDescent="0.3">
      <c r="A90" s="1">
        <v>2</v>
      </c>
      <c r="B90" s="4" t="s">
        <v>138</v>
      </c>
      <c r="C90" s="1" t="s">
        <v>253</v>
      </c>
      <c r="D90" s="2">
        <v>60000</v>
      </c>
      <c r="E90" s="1"/>
      <c r="F90" s="1"/>
    </row>
    <row r="91" spans="1:6" x14ac:dyDescent="0.3">
      <c r="A91" s="1">
        <v>3</v>
      </c>
      <c r="B91" s="4" t="s">
        <v>163</v>
      </c>
      <c r="C91" s="1"/>
      <c r="D91" s="1"/>
      <c r="E91" s="1"/>
      <c r="F91" s="1"/>
    </row>
    <row r="92" spans="1:6" x14ac:dyDescent="0.3">
      <c r="A92" s="1">
        <v>4</v>
      </c>
      <c r="B92" s="4" t="s">
        <v>99</v>
      </c>
      <c r="C92" s="1" t="s">
        <v>266</v>
      </c>
      <c r="D92" s="2">
        <v>94000</v>
      </c>
      <c r="E92" s="1"/>
      <c r="F92" s="2"/>
    </row>
    <row r="93" spans="1:6" x14ac:dyDescent="0.3">
      <c r="A93" s="51">
        <v>5</v>
      </c>
      <c r="B93" s="47" t="s">
        <v>24</v>
      </c>
      <c r="C93" s="47" t="s">
        <v>204</v>
      </c>
      <c r="D93" s="49">
        <v>127000</v>
      </c>
      <c r="E93" s="10" t="s">
        <v>207</v>
      </c>
      <c r="F93" s="11">
        <v>80000</v>
      </c>
    </row>
    <row r="94" spans="1:6" x14ac:dyDescent="0.3">
      <c r="A94" s="52"/>
      <c r="B94" s="48"/>
      <c r="C94" s="48"/>
      <c r="D94" s="50"/>
      <c r="E94" s="12" t="s">
        <v>276</v>
      </c>
      <c r="F94" s="13">
        <v>52000</v>
      </c>
    </row>
    <row r="95" spans="1:6" x14ac:dyDescent="0.3">
      <c r="A95" s="56">
        <v>6</v>
      </c>
      <c r="B95" s="43" t="s">
        <v>145</v>
      </c>
      <c r="C95" s="56" t="s">
        <v>259</v>
      </c>
      <c r="D95" s="58">
        <v>96000</v>
      </c>
      <c r="E95" s="4" t="s">
        <v>238</v>
      </c>
      <c r="F95" s="2">
        <v>70000</v>
      </c>
    </row>
    <row r="96" spans="1:6" x14ac:dyDescent="0.3">
      <c r="A96" s="57"/>
      <c r="B96" s="44"/>
      <c r="C96" s="57"/>
      <c r="D96" s="63"/>
      <c r="E96" s="1" t="s">
        <v>260</v>
      </c>
      <c r="F96" s="2">
        <v>80000</v>
      </c>
    </row>
    <row r="97" spans="1:6" x14ac:dyDescent="0.3">
      <c r="A97" s="1">
        <v>7</v>
      </c>
      <c r="B97" s="4" t="s">
        <v>113</v>
      </c>
      <c r="C97" s="1" t="s">
        <v>246</v>
      </c>
      <c r="D97" s="2">
        <v>111000</v>
      </c>
      <c r="E97" s="1" t="s">
        <v>247</v>
      </c>
      <c r="F97" s="2">
        <v>122000</v>
      </c>
    </row>
    <row r="98" spans="1:6" x14ac:dyDescent="0.3">
      <c r="A98" s="1">
        <v>8</v>
      </c>
      <c r="B98" s="4" t="s">
        <v>164</v>
      </c>
      <c r="C98" s="1"/>
      <c r="D98" s="1"/>
      <c r="E98" s="1"/>
      <c r="F98" s="1"/>
    </row>
    <row r="99" spans="1:6" x14ac:dyDescent="0.3">
      <c r="A99" s="1">
        <v>9</v>
      </c>
      <c r="B99" s="4" t="s">
        <v>165</v>
      </c>
      <c r="C99" s="1"/>
      <c r="D99" s="1"/>
      <c r="E99" s="1"/>
      <c r="F99" s="1"/>
    </row>
    <row r="102" spans="1:6" ht="17.399999999999999" x14ac:dyDescent="0.3">
      <c r="B102" s="9" t="s">
        <v>168</v>
      </c>
    </row>
    <row r="103" spans="1:6" x14ac:dyDescent="0.3">
      <c r="A103" s="3" t="s">
        <v>0</v>
      </c>
      <c r="B103" s="7" t="s">
        <v>1</v>
      </c>
      <c r="C103" s="3" t="s">
        <v>2</v>
      </c>
      <c r="D103" s="3" t="s">
        <v>3</v>
      </c>
      <c r="E103" s="3" t="s">
        <v>4</v>
      </c>
      <c r="F103" s="3" t="s">
        <v>3</v>
      </c>
    </row>
    <row r="104" spans="1:6" x14ac:dyDescent="0.3">
      <c r="A104" s="56">
        <v>1</v>
      </c>
      <c r="B104" s="43" t="s">
        <v>144</v>
      </c>
      <c r="C104" s="1" t="s">
        <v>244</v>
      </c>
      <c r="D104" s="2">
        <v>99000</v>
      </c>
      <c r="E104" s="1"/>
      <c r="F104" s="2"/>
    </row>
    <row r="105" spans="1:6" x14ac:dyDescent="0.3">
      <c r="A105" s="57"/>
      <c r="B105" s="44"/>
      <c r="C105" s="1" t="s">
        <v>245</v>
      </c>
      <c r="D105" s="2">
        <v>89000</v>
      </c>
      <c r="E105" s="1"/>
      <c r="F105" s="2"/>
    </row>
    <row r="106" spans="1:6" x14ac:dyDescent="0.3">
      <c r="A106" s="1">
        <v>2</v>
      </c>
      <c r="B106" s="4" t="s">
        <v>137</v>
      </c>
      <c r="C106" s="1"/>
      <c r="D106" s="1"/>
      <c r="E106" s="1"/>
      <c r="F106" s="1"/>
    </row>
    <row r="107" spans="1:6" ht="31.2" x14ac:dyDescent="0.3">
      <c r="A107" s="1">
        <v>3</v>
      </c>
      <c r="B107" s="4" t="s">
        <v>31</v>
      </c>
      <c r="C107" s="1" t="s">
        <v>248</v>
      </c>
      <c r="D107" s="4" t="s">
        <v>211</v>
      </c>
      <c r="E107" s="1" t="s">
        <v>249</v>
      </c>
      <c r="F107" s="2">
        <v>150000</v>
      </c>
    </row>
    <row r="108" spans="1:6" x14ac:dyDescent="0.3">
      <c r="A108" s="51">
        <v>4</v>
      </c>
      <c r="B108" s="47" t="s">
        <v>24</v>
      </c>
      <c r="C108" s="47" t="s">
        <v>204</v>
      </c>
      <c r="D108" s="49">
        <v>127000</v>
      </c>
      <c r="E108" s="10" t="s">
        <v>207</v>
      </c>
      <c r="F108" s="11">
        <v>80000</v>
      </c>
    </row>
    <row r="109" spans="1:6" x14ac:dyDescent="0.3">
      <c r="A109" s="52"/>
      <c r="B109" s="48"/>
      <c r="C109" s="48"/>
      <c r="D109" s="50"/>
      <c r="E109" s="12" t="s">
        <v>276</v>
      </c>
      <c r="F109" s="13">
        <v>52000</v>
      </c>
    </row>
    <row r="110" spans="1:6" x14ac:dyDescent="0.3">
      <c r="A110" s="56">
        <v>5</v>
      </c>
      <c r="B110" s="43" t="s">
        <v>145</v>
      </c>
      <c r="C110" s="56" t="s">
        <v>259</v>
      </c>
      <c r="D110" s="58">
        <v>96000</v>
      </c>
      <c r="E110" s="4" t="s">
        <v>238</v>
      </c>
      <c r="F110" s="2">
        <v>70000</v>
      </c>
    </row>
    <row r="111" spans="1:6" x14ac:dyDescent="0.3">
      <c r="A111" s="57"/>
      <c r="B111" s="44"/>
      <c r="C111" s="57"/>
      <c r="D111" s="63"/>
      <c r="E111" s="1" t="s">
        <v>260</v>
      </c>
      <c r="F111" s="2">
        <v>80000</v>
      </c>
    </row>
    <row r="112" spans="1:6" x14ac:dyDescent="0.3">
      <c r="A112" s="1">
        <v>6</v>
      </c>
      <c r="B112" s="4" t="s">
        <v>113</v>
      </c>
      <c r="C112" s="1" t="s">
        <v>246</v>
      </c>
      <c r="D112" s="2">
        <v>111000</v>
      </c>
      <c r="E112" s="1" t="s">
        <v>247</v>
      </c>
      <c r="F112" s="2">
        <v>122000</v>
      </c>
    </row>
    <row r="113" spans="1:6" ht="31.2" x14ac:dyDescent="0.3">
      <c r="A113" s="1">
        <v>7</v>
      </c>
      <c r="B113" s="4" t="s">
        <v>167</v>
      </c>
      <c r="C113" s="1" t="s">
        <v>254</v>
      </c>
      <c r="D113" s="2">
        <v>96000</v>
      </c>
      <c r="E113" s="1" t="s">
        <v>255</v>
      </c>
      <c r="F113" s="2">
        <v>175000</v>
      </c>
    </row>
    <row r="116" spans="1:6" ht="17.399999999999999" x14ac:dyDescent="0.3">
      <c r="B116" s="9" t="s">
        <v>170</v>
      </c>
    </row>
    <row r="117" spans="1:6" x14ac:dyDescent="0.3">
      <c r="A117" s="3" t="s">
        <v>0</v>
      </c>
      <c r="B117" s="7" t="s">
        <v>1</v>
      </c>
      <c r="C117" s="3" t="s">
        <v>2</v>
      </c>
      <c r="D117" s="3" t="s">
        <v>3</v>
      </c>
      <c r="E117" s="3" t="s">
        <v>4</v>
      </c>
      <c r="F117" s="3" t="s">
        <v>3</v>
      </c>
    </row>
    <row r="118" spans="1:6" x14ac:dyDescent="0.3">
      <c r="A118" s="56">
        <v>1</v>
      </c>
      <c r="B118" s="43" t="s">
        <v>144</v>
      </c>
      <c r="C118" s="1" t="s">
        <v>244</v>
      </c>
      <c r="D118" s="2">
        <v>99000</v>
      </c>
      <c r="E118" s="1"/>
      <c r="F118" s="2"/>
    </row>
    <row r="119" spans="1:6" x14ac:dyDescent="0.3">
      <c r="A119" s="57"/>
      <c r="B119" s="44"/>
      <c r="C119" s="1" t="s">
        <v>245</v>
      </c>
      <c r="D119" s="2">
        <v>89000</v>
      </c>
      <c r="E119" s="1"/>
      <c r="F119" s="2"/>
    </row>
    <row r="120" spans="1:6" x14ac:dyDescent="0.3">
      <c r="A120" s="1">
        <v>2</v>
      </c>
      <c r="B120" s="4" t="s">
        <v>137</v>
      </c>
      <c r="C120" s="1"/>
      <c r="D120" s="1"/>
      <c r="E120" s="1"/>
      <c r="F120" s="1"/>
    </row>
    <row r="121" spans="1:6" x14ac:dyDescent="0.3">
      <c r="A121" s="51">
        <v>3</v>
      </c>
      <c r="B121" s="47" t="s">
        <v>24</v>
      </c>
      <c r="C121" s="47" t="s">
        <v>204</v>
      </c>
      <c r="D121" s="49">
        <v>127000</v>
      </c>
      <c r="E121" s="10" t="s">
        <v>207</v>
      </c>
      <c r="F121" s="11">
        <v>80000</v>
      </c>
    </row>
    <row r="122" spans="1:6" x14ac:dyDescent="0.3">
      <c r="A122" s="52"/>
      <c r="B122" s="48"/>
      <c r="C122" s="48"/>
      <c r="D122" s="50"/>
      <c r="E122" s="12" t="s">
        <v>206</v>
      </c>
      <c r="F122" s="13">
        <v>52000</v>
      </c>
    </row>
    <row r="123" spans="1:6" x14ac:dyDescent="0.3">
      <c r="A123" s="56">
        <v>4</v>
      </c>
      <c r="B123" s="43" t="s">
        <v>145</v>
      </c>
      <c r="C123" s="56" t="s">
        <v>259</v>
      </c>
      <c r="D123" s="58">
        <v>96000</v>
      </c>
      <c r="E123" s="4" t="s">
        <v>238</v>
      </c>
      <c r="F123" s="2">
        <v>70000</v>
      </c>
    </row>
    <row r="124" spans="1:6" x14ac:dyDescent="0.3">
      <c r="A124" s="57"/>
      <c r="B124" s="44"/>
      <c r="C124" s="57"/>
      <c r="D124" s="63"/>
      <c r="E124" s="1" t="s">
        <v>260</v>
      </c>
      <c r="F124" s="2">
        <v>80000</v>
      </c>
    </row>
    <row r="125" spans="1:6" x14ac:dyDescent="0.3">
      <c r="A125" s="1">
        <v>5</v>
      </c>
      <c r="B125" s="4" t="s">
        <v>113</v>
      </c>
      <c r="C125" s="1" t="s">
        <v>246</v>
      </c>
      <c r="D125" s="2">
        <v>111000</v>
      </c>
      <c r="E125" s="1" t="s">
        <v>247</v>
      </c>
      <c r="F125" s="2">
        <v>122000</v>
      </c>
    </row>
    <row r="126" spans="1:6" ht="31.2" x14ac:dyDescent="0.3">
      <c r="A126" s="1">
        <v>6</v>
      </c>
      <c r="B126" s="4" t="s">
        <v>167</v>
      </c>
      <c r="C126" s="1" t="s">
        <v>254</v>
      </c>
      <c r="D126" s="2">
        <v>96000</v>
      </c>
      <c r="E126" s="1" t="s">
        <v>255</v>
      </c>
      <c r="F126" s="2">
        <v>175000</v>
      </c>
    </row>
    <row r="127" spans="1:6" x14ac:dyDescent="0.3">
      <c r="A127" s="1">
        <v>7</v>
      </c>
      <c r="B127" s="4" t="s">
        <v>169</v>
      </c>
      <c r="C127" s="1"/>
      <c r="D127" s="1"/>
      <c r="E127" s="1"/>
      <c r="F127" s="1"/>
    </row>
  </sheetData>
  <mergeCells count="63">
    <mergeCell ref="D121:D122"/>
    <mergeCell ref="A123:A124"/>
    <mergeCell ref="B123:B124"/>
    <mergeCell ref="C123:C124"/>
    <mergeCell ref="D123:D124"/>
    <mergeCell ref="A118:A119"/>
    <mergeCell ref="B118:B119"/>
    <mergeCell ref="A121:A122"/>
    <mergeCell ref="B121:B122"/>
    <mergeCell ref="C121:C122"/>
    <mergeCell ref="D108:D109"/>
    <mergeCell ref="A110:A111"/>
    <mergeCell ref="B110:B111"/>
    <mergeCell ref="C110:C111"/>
    <mergeCell ref="D110:D111"/>
    <mergeCell ref="A104:A105"/>
    <mergeCell ref="B104:B105"/>
    <mergeCell ref="A108:A109"/>
    <mergeCell ref="B108:B109"/>
    <mergeCell ref="C108:C109"/>
    <mergeCell ref="D93:D94"/>
    <mergeCell ref="A95:A96"/>
    <mergeCell ref="B95:B96"/>
    <mergeCell ref="C95:C96"/>
    <mergeCell ref="D95:D96"/>
    <mergeCell ref="A78:A79"/>
    <mergeCell ref="B78:B79"/>
    <mergeCell ref="A93:A94"/>
    <mergeCell ref="B93:B94"/>
    <mergeCell ref="C93:C94"/>
    <mergeCell ref="A55:A56"/>
    <mergeCell ref="B55:B56"/>
    <mergeCell ref="C55:C56"/>
    <mergeCell ref="D55:D56"/>
    <mergeCell ref="A57:A58"/>
    <mergeCell ref="B57:B58"/>
    <mergeCell ref="C57:C58"/>
    <mergeCell ref="D57:D58"/>
    <mergeCell ref="A41:A42"/>
    <mergeCell ref="B41:B42"/>
    <mergeCell ref="C41:C42"/>
    <mergeCell ref="D41:D42"/>
    <mergeCell ref="A43:A44"/>
    <mergeCell ref="B43:B44"/>
    <mergeCell ref="C43:C44"/>
    <mergeCell ref="D43:D44"/>
    <mergeCell ref="A26:A27"/>
    <mergeCell ref="B26:B27"/>
    <mergeCell ref="C26:C27"/>
    <mergeCell ref="D26:D27"/>
    <mergeCell ref="A28:A29"/>
    <mergeCell ref="B28:B29"/>
    <mergeCell ref="A13:A14"/>
    <mergeCell ref="B13:B14"/>
    <mergeCell ref="C13:C14"/>
    <mergeCell ref="D13:D14"/>
    <mergeCell ref="A21:A22"/>
    <mergeCell ref="B21:B22"/>
    <mergeCell ref="A2:F2"/>
    <mergeCell ref="A11:A12"/>
    <mergeCell ref="B11:B12"/>
    <mergeCell ref="C11:C12"/>
    <mergeCell ref="D11:D12"/>
  </mergeCells>
  <pageMargins left="0.7" right="0.7" top="0.75" bottom="0.75" header="0.3" footer="0.3"/>
  <pageSetup paperSize="124" scale="66" fitToHeight="0" orientation="landscape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8"/>
  <sheetViews>
    <sheetView tabSelected="1" zoomScale="85" zoomScaleNormal="85" workbookViewId="0">
      <selection sqref="A1:F1"/>
    </sheetView>
  </sheetViews>
  <sheetFormatPr defaultRowHeight="15.6" x14ac:dyDescent="0.3"/>
  <cols>
    <col min="1" max="1" width="4.19921875" customWidth="1"/>
    <col min="2" max="2" width="29.8984375" style="6" customWidth="1"/>
    <col min="3" max="3" width="43.69921875" customWidth="1"/>
    <col min="4" max="4" width="9.09765625" customWidth="1"/>
    <col min="5" max="5" width="30.5" customWidth="1"/>
    <col min="6" max="6" width="8.69921875" customWidth="1"/>
  </cols>
  <sheetData>
    <row r="1" spans="1:6" ht="197.4" customHeight="1" x14ac:dyDescent="0.4">
      <c r="A1" s="41" t="s">
        <v>379</v>
      </c>
      <c r="B1" s="42"/>
      <c r="C1" s="42"/>
      <c r="D1" s="42"/>
      <c r="E1" s="42"/>
      <c r="F1" s="42"/>
    </row>
    <row r="3" spans="1:6" ht="17.399999999999999" x14ac:dyDescent="0.3">
      <c r="B3" s="9" t="s">
        <v>177</v>
      </c>
    </row>
    <row r="4" spans="1:6" x14ac:dyDescent="0.3">
      <c r="A4" s="3" t="s">
        <v>0</v>
      </c>
      <c r="B4" s="7" t="s">
        <v>1</v>
      </c>
      <c r="C4" s="3" t="s">
        <v>2</v>
      </c>
      <c r="D4" s="3" t="s">
        <v>3</v>
      </c>
      <c r="E4" s="3" t="s">
        <v>4</v>
      </c>
      <c r="F4" s="3" t="s">
        <v>3</v>
      </c>
    </row>
    <row r="5" spans="1:6" x14ac:dyDescent="0.3">
      <c r="A5" s="1">
        <v>1</v>
      </c>
      <c r="B5" s="4" t="s">
        <v>173</v>
      </c>
      <c r="C5" s="1" t="s">
        <v>267</v>
      </c>
      <c r="D5" s="2">
        <v>177000</v>
      </c>
      <c r="E5" s="1" t="s">
        <v>268</v>
      </c>
      <c r="F5" s="2">
        <v>98000</v>
      </c>
    </row>
    <row r="6" spans="1:6" x14ac:dyDescent="0.3">
      <c r="A6" s="56">
        <v>2</v>
      </c>
      <c r="B6" s="43" t="s">
        <v>174</v>
      </c>
      <c r="C6" s="1" t="s">
        <v>270</v>
      </c>
      <c r="D6" s="2">
        <v>51000</v>
      </c>
      <c r="E6" s="1"/>
      <c r="F6" s="1"/>
    </row>
    <row r="7" spans="1:6" x14ac:dyDescent="0.3">
      <c r="A7" s="57"/>
      <c r="B7" s="44"/>
      <c r="C7" s="1" t="s">
        <v>269</v>
      </c>
      <c r="D7" s="2">
        <v>49000</v>
      </c>
      <c r="E7" s="1"/>
      <c r="F7" s="1"/>
    </row>
    <row r="8" spans="1:6" x14ac:dyDescent="0.3">
      <c r="A8" s="1">
        <v>3</v>
      </c>
      <c r="B8" s="4" t="s">
        <v>175</v>
      </c>
      <c r="C8" s="1"/>
      <c r="D8" s="1"/>
      <c r="E8" s="1"/>
      <c r="F8" s="1"/>
    </row>
    <row r="9" spans="1:6" x14ac:dyDescent="0.3">
      <c r="A9" s="1">
        <v>4</v>
      </c>
      <c r="B9" s="4" t="s">
        <v>141</v>
      </c>
      <c r="C9" s="1" t="s">
        <v>271</v>
      </c>
      <c r="D9" s="2">
        <v>59000</v>
      </c>
      <c r="E9" s="1"/>
      <c r="F9" s="2"/>
    </row>
    <row r="10" spans="1:6" x14ac:dyDescent="0.3">
      <c r="A10" s="1">
        <v>5</v>
      </c>
      <c r="B10" s="4" t="s">
        <v>176</v>
      </c>
      <c r="C10" s="1" t="s">
        <v>272</v>
      </c>
      <c r="D10" s="2">
        <v>100000</v>
      </c>
      <c r="E10" s="1"/>
      <c r="F10" s="1"/>
    </row>
    <row r="12" spans="1:6" ht="17.399999999999999" x14ac:dyDescent="0.3">
      <c r="B12" s="9" t="s">
        <v>178</v>
      </c>
    </row>
    <row r="13" spans="1:6" x14ac:dyDescent="0.3">
      <c r="A13" s="3" t="s">
        <v>0</v>
      </c>
      <c r="B13" s="7" t="s">
        <v>1</v>
      </c>
      <c r="C13" s="3" t="s">
        <v>2</v>
      </c>
      <c r="D13" s="3" t="s">
        <v>3</v>
      </c>
      <c r="E13" s="3" t="s">
        <v>4</v>
      </c>
      <c r="F13" s="3" t="s">
        <v>3</v>
      </c>
    </row>
    <row r="14" spans="1:6" x14ac:dyDescent="0.3">
      <c r="A14" s="1">
        <v>1</v>
      </c>
      <c r="B14" s="4" t="s">
        <v>173</v>
      </c>
      <c r="C14" s="1" t="s">
        <v>267</v>
      </c>
      <c r="D14" s="2">
        <v>177000</v>
      </c>
      <c r="E14" s="1" t="s">
        <v>268</v>
      </c>
      <c r="F14" s="2">
        <v>98000</v>
      </c>
    </row>
    <row r="15" spans="1:6" x14ac:dyDescent="0.3">
      <c r="A15" s="56">
        <v>2</v>
      </c>
      <c r="B15" s="43" t="s">
        <v>174</v>
      </c>
      <c r="C15" s="1" t="s">
        <v>270</v>
      </c>
      <c r="D15" s="2">
        <v>51000</v>
      </c>
      <c r="E15" s="1"/>
      <c r="F15" s="1"/>
    </row>
    <row r="16" spans="1:6" x14ac:dyDescent="0.3">
      <c r="A16" s="57"/>
      <c r="B16" s="44"/>
      <c r="C16" s="1" t="s">
        <v>269</v>
      </c>
      <c r="D16" s="2">
        <v>49000</v>
      </c>
      <c r="E16" s="1"/>
      <c r="F16" s="1"/>
    </row>
    <row r="17" spans="1:6" x14ac:dyDescent="0.3">
      <c r="A17" s="1">
        <v>3</v>
      </c>
      <c r="B17" s="4" t="s">
        <v>175</v>
      </c>
      <c r="C17" s="1"/>
      <c r="D17" s="1"/>
      <c r="E17" s="1"/>
      <c r="F17" s="1"/>
    </row>
    <row r="18" spans="1:6" x14ac:dyDescent="0.3">
      <c r="A18" s="1">
        <v>4</v>
      </c>
      <c r="B18" s="4" t="s">
        <v>141</v>
      </c>
      <c r="C18" s="1" t="s">
        <v>271</v>
      </c>
      <c r="D18" s="2">
        <v>59000</v>
      </c>
      <c r="E18" s="1"/>
      <c r="F18" s="2"/>
    </row>
    <row r="19" spans="1:6" x14ac:dyDescent="0.3">
      <c r="A19" s="1">
        <v>5</v>
      </c>
      <c r="B19" s="4" t="s">
        <v>176</v>
      </c>
      <c r="C19" s="1" t="s">
        <v>272</v>
      </c>
      <c r="D19" s="2">
        <v>100000</v>
      </c>
      <c r="E19" s="1"/>
      <c r="F19" s="1"/>
    </row>
    <row r="21" spans="1:6" ht="17.399999999999999" x14ac:dyDescent="0.3">
      <c r="B21" s="9" t="s">
        <v>179</v>
      </c>
    </row>
    <row r="22" spans="1:6" x14ac:dyDescent="0.3">
      <c r="A22" s="3" t="s">
        <v>0</v>
      </c>
      <c r="B22" s="7" t="s">
        <v>1</v>
      </c>
      <c r="C22" s="3" t="s">
        <v>2</v>
      </c>
      <c r="D22" s="3" t="s">
        <v>3</v>
      </c>
      <c r="E22" s="3" t="s">
        <v>4</v>
      </c>
      <c r="F22" s="3" t="s">
        <v>3</v>
      </c>
    </row>
    <row r="23" spans="1:6" x14ac:dyDescent="0.3">
      <c r="A23" s="1">
        <v>1</v>
      </c>
      <c r="B23" s="4" t="s">
        <v>173</v>
      </c>
      <c r="C23" s="1" t="s">
        <v>267</v>
      </c>
      <c r="D23" s="2">
        <v>177000</v>
      </c>
      <c r="E23" s="1" t="s">
        <v>268</v>
      </c>
      <c r="F23" s="2">
        <v>98000</v>
      </c>
    </row>
    <row r="24" spans="1:6" x14ac:dyDescent="0.3">
      <c r="A24" s="56">
        <v>2</v>
      </c>
      <c r="B24" s="43" t="s">
        <v>174</v>
      </c>
      <c r="C24" s="1" t="s">
        <v>270</v>
      </c>
      <c r="D24" s="2">
        <v>51000</v>
      </c>
      <c r="E24" s="1"/>
      <c r="F24" s="1"/>
    </row>
    <row r="25" spans="1:6" x14ac:dyDescent="0.3">
      <c r="A25" s="57"/>
      <c r="B25" s="44"/>
      <c r="C25" s="1" t="s">
        <v>269</v>
      </c>
      <c r="D25" s="2">
        <v>49000</v>
      </c>
      <c r="E25" s="1"/>
      <c r="F25" s="1"/>
    </row>
    <row r="26" spans="1:6" x14ac:dyDescent="0.3">
      <c r="A26" s="1">
        <v>3</v>
      </c>
      <c r="B26" s="4" t="s">
        <v>175</v>
      </c>
      <c r="C26" s="1"/>
      <c r="D26" s="1"/>
      <c r="E26" s="1"/>
      <c r="F26" s="1"/>
    </row>
    <row r="27" spans="1:6" x14ac:dyDescent="0.3">
      <c r="A27" s="1">
        <v>4</v>
      </c>
      <c r="B27" s="4" t="s">
        <v>141</v>
      </c>
      <c r="C27" s="1" t="s">
        <v>271</v>
      </c>
      <c r="D27" s="2">
        <v>59000</v>
      </c>
      <c r="E27" s="1"/>
      <c r="F27" s="2"/>
    </row>
    <row r="28" spans="1:6" x14ac:dyDescent="0.3">
      <c r="A28" s="1">
        <v>5</v>
      </c>
      <c r="B28" s="4" t="s">
        <v>176</v>
      </c>
      <c r="C28" s="1" t="s">
        <v>272</v>
      </c>
      <c r="D28" s="2">
        <v>100000</v>
      </c>
      <c r="E28" s="1"/>
      <c r="F28" s="1"/>
    </row>
    <row r="30" spans="1:6" ht="17.399999999999999" x14ac:dyDescent="0.3">
      <c r="B30" s="9" t="s">
        <v>181</v>
      </c>
    </row>
    <row r="31" spans="1:6" x14ac:dyDescent="0.3">
      <c r="A31" s="3" t="s">
        <v>0</v>
      </c>
      <c r="B31" s="7" t="s">
        <v>1</v>
      </c>
      <c r="C31" s="3" t="s">
        <v>2</v>
      </c>
      <c r="D31" s="3" t="s">
        <v>3</v>
      </c>
      <c r="E31" s="3" t="s">
        <v>4</v>
      </c>
      <c r="F31" s="3" t="s">
        <v>3</v>
      </c>
    </row>
    <row r="32" spans="1:6" x14ac:dyDescent="0.3">
      <c r="A32" s="1">
        <v>1</v>
      </c>
      <c r="B32" s="4" t="s">
        <v>173</v>
      </c>
      <c r="C32" s="1" t="s">
        <v>267</v>
      </c>
      <c r="D32" s="2">
        <v>177000</v>
      </c>
      <c r="E32" s="1" t="s">
        <v>268</v>
      </c>
      <c r="F32" s="2">
        <v>98000</v>
      </c>
    </row>
    <row r="33" spans="1:6" x14ac:dyDescent="0.3">
      <c r="A33" s="56">
        <v>2</v>
      </c>
      <c r="B33" s="43" t="s">
        <v>174</v>
      </c>
      <c r="C33" s="1" t="s">
        <v>270</v>
      </c>
      <c r="D33" s="2">
        <v>51000</v>
      </c>
      <c r="E33" s="1"/>
      <c r="F33" s="1"/>
    </row>
    <row r="34" spans="1:6" x14ac:dyDescent="0.3">
      <c r="A34" s="57"/>
      <c r="B34" s="44"/>
      <c r="C34" s="1" t="s">
        <v>269</v>
      </c>
      <c r="D34" s="2">
        <v>49000</v>
      </c>
      <c r="E34" s="1"/>
      <c r="F34" s="1"/>
    </row>
    <row r="35" spans="1:6" x14ac:dyDescent="0.3">
      <c r="A35" s="1">
        <v>3</v>
      </c>
      <c r="B35" s="4" t="s">
        <v>175</v>
      </c>
      <c r="C35" s="1"/>
      <c r="D35" s="1"/>
      <c r="E35" s="1"/>
      <c r="F35" s="1"/>
    </row>
    <row r="36" spans="1:6" x14ac:dyDescent="0.3">
      <c r="A36" s="1">
        <v>4</v>
      </c>
      <c r="B36" s="4" t="s">
        <v>180</v>
      </c>
      <c r="C36" s="1" t="s">
        <v>273</v>
      </c>
      <c r="D36" s="2">
        <v>62000</v>
      </c>
      <c r="E36" s="1"/>
      <c r="F36" s="2"/>
    </row>
    <row r="37" spans="1:6" x14ac:dyDescent="0.3">
      <c r="A37" s="1">
        <v>5</v>
      </c>
      <c r="B37" s="4" t="s">
        <v>176</v>
      </c>
      <c r="C37" s="1" t="s">
        <v>272</v>
      </c>
      <c r="D37" s="2">
        <v>100000</v>
      </c>
      <c r="E37" s="1"/>
      <c r="F37" s="1"/>
    </row>
    <row r="39" spans="1:6" ht="17.399999999999999" x14ac:dyDescent="0.3">
      <c r="B39" s="9" t="s">
        <v>182</v>
      </c>
    </row>
    <row r="40" spans="1:6" x14ac:dyDescent="0.3">
      <c r="A40" s="3" t="s">
        <v>0</v>
      </c>
      <c r="B40" s="7" t="s">
        <v>1</v>
      </c>
      <c r="C40" s="3" t="s">
        <v>2</v>
      </c>
      <c r="D40" s="3" t="s">
        <v>3</v>
      </c>
      <c r="E40" s="3" t="s">
        <v>4</v>
      </c>
      <c r="F40" s="3" t="s">
        <v>3</v>
      </c>
    </row>
    <row r="41" spans="1:6" x14ac:dyDescent="0.3">
      <c r="A41" s="1">
        <v>1</v>
      </c>
      <c r="B41" s="4" t="s">
        <v>173</v>
      </c>
      <c r="C41" s="1" t="s">
        <v>267</v>
      </c>
      <c r="D41" s="2">
        <v>177000</v>
      </c>
      <c r="E41" s="1" t="s">
        <v>268</v>
      </c>
      <c r="F41" s="2">
        <v>98000</v>
      </c>
    </row>
    <row r="42" spans="1:6" x14ac:dyDescent="0.3">
      <c r="A42" s="56">
        <v>2</v>
      </c>
      <c r="B42" s="43" t="s">
        <v>174</v>
      </c>
      <c r="C42" s="1" t="s">
        <v>270</v>
      </c>
      <c r="D42" s="2">
        <v>51000</v>
      </c>
      <c r="E42" s="1"/>
      <c r="F42" s="1"/>
    </row>
    <row r="43" spans="1:6" x14ac:dyDescent="0.3">
      <c r="A43" s="57"/>
      <c r="B43" s="44"/>
      <c r="C43" s="1" t="s">
        <v>269</v>
      </c>
      <c r="D43" s="2">
        <v>49000</v>
      </c>
      <c r="E43" s="1"/>
      <c r="F43" s="1"/>
    </row>
    <row r="44" spans="1:6" x14ac:dyDescent="0.3">
      <c r="A44" s="1">
        <v>3</v>
      </c>
      <c r="B44" s="4" t="s">
        <v>175</v>
      </c>
      <c r="C44" s="1"/>
      <c r="D44" s="1"/>
      <c r="E44" s="1"/>
      <c r="F44" s="1"/>
    </row>
    <row r="45" spans="1:6" x14ac:dyDescent="0.3">
      <c r="A45" s="1">
        <v>4</v>
      </c>
      <c r="B45" s="4" t="s">
        <v>180</v>
      </c>
      <c r="C45" s="1" t="s">
        <v>273</v>
      </c>
      <c r="D45" s="2">
        <v>62000</v>
      </c>
      <c r="E45" s="1"/>
      <c r="F45" s="2"/>
    </row>
    <row r="46" spans="1:6" x14ac:dyDescent="0.3">
      <c r="A46" s="1">
        <v>5</v>
      </c>
      <c r="B46" s="4" t="s">
        <v>176</v>
      </c>
      <c r="C46" s="1" t="s">
        <v>272</v>
      </c>
      <c r="D46" s="2">
        <v>100000</v>
      </c>
      <c r="E46" s="1"/>
      <c r="F46" s="1"/>
    </row>
    <row r="48" spans="1:6" ht="17.399999999999999" x14ac:dyDescent="0.3">
      <c r="B48" s="9" t="s">
        <v>184</v>
      </c>
    </row>
    <row r="49" spans="1:6" x14ac:dyDescent="0.3">
      <c r="A49" s="3" t="s">
        <v>0</v>
      </c>
      <c r="B49" s="7" t="s">
        <v>1</v>
      </c>
      <c r="C49" s="3" t="s">
        <v>2</v>
      </c>
      <c r="D49" s="3" t="s">
        <v>3</v>
      </c>
      <c r="E49" s="3" t="s">
        <v>4</v>
      </c>
      <c r="F49" s="3" t="s">
        <v>3</v>
      </c>
    </row>
    <row r="50" spans="1:6" x14ac:dyDescent="0.3">
      <c r="A50" s="1">
        <v>1</v>
      </c>
      <c r="B50" s="4" t="s">
        <v>173</v>
      </c>
      <c r="C50" s="1" t="s">
        <v>267</v>
      </c>
      <c r="D50" s="2">
        <v>177000</v>
      </c>
      <c r="E50" s="1" t="s">
        <v>268</v>
      </c>
      <c r="F50" s="2">
        <v>98000</v>
      </c>
    </row>
    <row r="51" spans="1:6" x14ac:dyDescent="0.3">
      <c r="A51" s="56">
        <v>2</v>
      </c>
      <c r="B51" s="43" t="s">
        <v>174</v>
      </c>
      <c r="C51" s="1" t="s">
        <v>270</v>
      </c>
      <c r="D51" s="2">
        <v>51000</v>
      </c>
      <c r="E51" s="1"/>
      <c r="F51" s="1"/>
    </row>
    <row r="52" spans="1:6" x14ac:dyDescent="0.3">
      <c r="A52" s="57"/>
      <c r="B52" s="44"/>
      <c r="C52" s="1" t="s">
        <v>269</v>
      </c>
      <c r="D52" s="2">
        <v>49000</v>
      </c>
      <c r="E52" s="1"/>
      <c r="F52" s="1"/>
    </row>
    <row r="53" spans="1:6" x14ac:dyDescent="0.3">
      <c r="A53" s="1">
        <v>3</v>
      </c>
      <c r="B53" s="4" t="s">
        <v>175</v>
      </c>
      <c r="C53" s="1"/>
      <c r="D53" s="1"/>
      <c r="E53" s="1"/>
      <c r="F53" s="1"/>
    </row>
    <row r="54" spans="1:6" x14ac:dyDescent="0.3">
      <c r="A54" s="1">
        <v>4</v>
      </c>
      <c r="B54" s="4" t="s">
        <v>183</v>
      </c>
      <c r="C54" s="1"/>
      <c r="D54" s="1"/>
      <c r="E54" s="1"/>
      <c r="F54" s="2"/>
    </row>
    <row r="55" spans="1:6" x14ac:dyDescent="0.3">
      <c r="A55" s="1">
        <v>5</v>
      </c>
      <c r="B55" s="4" t="s">
        <v>141</v>
      </c>
      <c r="C55" s="1" t="s">
        <v>271</v>
      </c>
      <c r="D55" s="2">
        <v>59000</v>
      </c>
      <c r="E55" s="1"/>
      <c r="F55" s="1"/>
    </row>
    <row r="56" spans="1:6" x14ac:dyDescent="0.3">
      <c r="A56" s="1">
        <v>6</v>
      </c>
      <c r="B56" s="4" t="s">
        <v>180</v>
      </c>
      <c r="C56" s="1" t="s">
        <v>273</v>
      </c>
      <c r="D56" s="2">
        <v>62000</v>
      </c>
      <c r="E56" s="1"/>
      <c r="F56" s="1"/>
    </row>
    <row r="57" spans="1:6" x14ac:dyDescent="0.3">
      <c r="A57" s="1">
        <v>7</v>
      </c>
      <c r="B57" s="4" t="s">
        <v>176</v>
      </c>
      <c r="C57" s="1" t="s">
        <v>272</v>
      </c>
      <c r="D57" s="2">
        <v>100000</v>
      </c>
      <c r="E57" s="1"/>
      <c r="F57" s="1"/>
    </row>
    <row r="59" spans="1:6" ht="17.399999999999999" x14ac:dyDescent="0.3">
      <c r="B59" s="9" t="s">
        <v>185</v>
      </c>
    </row>
    <row r="60" spans="1:6" x14ac:dyDescent="0.3">
      <c r="A60" s="3" t="s">
        <v>0</v>
      </c>
      <c r="B60" s="7" t="s">
        <v>1</v>
      </c>
      <c r="C60" s="3" t="s">
        <v>2</v>
      </c>
      <c r="D60" s="3" t="s">
        <v>3</v>
      </c>
      <c r="E60" s="3" t="s">
        <v>4</v>
      </c>
      <c r="F60" s="3" t="s">
        <v>3</v>
      </c>
    </row>
    <row r="61" spans="1:6" x14ac:dyDescent="0.3">
      <c r="A61" s="1">
        <v>1</v>
      </c>
      <c r="B61" s="4" t="s">
        <v>175</v>
      </c>
      <c r="C61" s="1"/>
      <c r="D61" s="2"/>
      <c r="E61" s="1"/>
      <c r="F61" s="2"/>
    </row>
    <row r="62" spans="1:6" x14ac:dyDescent="0.3">
      <c r="A62" s="1">
        <v>2</v>
      </c>
      <c r="B62" s="4" t="s">
        <v>183</v>
      </c>
      <c r="C62" s="1"/>
      <c r="D62" s="1"/>
      <c r="E62" s="1"/>
      <c r="F62" s="1"/>
    </row>
    <row r="63" spans="1:6" x14ac:dyDescent="0.3">
      <c r="A63" s="1">
        <v>3</v>
      </c>
      <c r="B63" s="4" t="s">
        <v>141</v>
      </c>
      <c r="C63" s="1" t="s">
        <v>271</v>
      </c>
      <c r="D63" s="2">
        <v>59000</v>
      </c>
      <c r="E63" s="1"/>
      <c r="F63" s="1"/>
    </row>
    <row r="64" spans="1:6" x14ac:dyDescent="0.3">
      <c r="A64" s="1">
        <v>4</v>
      </c>
      <c r="B64" s="4" t="s">
        <v>176</v>
      </c>
      <c r="C64" s="1" t="s">
        <v>272</v>
      </c>
      <c r="D64" s="2">
        <v>100000</v>
      </c>
      <c r="E64" s="1"/>
      <c r="F64" s="2"/>
    </row>
    <row r="66" spans="1:6" ht="18" customHeight="1" x14ac:dyDescent="0.3">
      <c r="B66" s="64" t="s">
        <v>186</v>
      </c>
      <c r="C66" s="64"/>
    </row>
    <row r="67" spans="1:6" x14ac:dyDescent="0.3">
      <c r="A67" s="3" t="s">
        <v>0</v>
      </c>
      <c r="B67" s="7" t="s">
        <v>1</v>
      </c>
      <c r="C67" s="3" t="s">
        <v>2</v>
      </c>
      <c r="D67" s="3" t="s">
        <v>3</v>
      </c>
      <c r="E67" s="3" t="s">
        <v>4</v>
      </c>
      <c r="F67" s="3" t="s">
        <v>3</v>
      </c>
    </row>
    <row r="68" spans="1:6" x14ac:dyDescent="0.3">
      <c r="A68" s="1">
        <v>1</v>
      </c>
      <c r="B68" s="4" t="s">
        <v>173</v>
      </c>
      <c r="C68" s="1" t="s">
        <v>267</v>
      </c>
      <c r="D68" s="2">
        <v>177000</v>
      </c>
      <c r="E68" s="1" t="s">
        <v>268</v>
      </c>
      <c r="F68" s="2">
        <v>98000</v>
      </c>
    </row>
    <row r="69" spans="1:6" x14ac:dyDescent="0.3">
      <c r="A69" s="56">
        <v>2</v>
      </c>
      <c r="B69" s="43" t="s">
        <v>174</v>
      </c>
      <c r="C69" s="1" t="s">
        <v>270</v>
      </c>
      <c r="D69" s="2">
        <v>51000</v>
      </c>
      <c r="E69" s="1"/>
      <c r="F69" s="1"/>
    </row>
    <row r="70" spans="1:6" x14ac:dyDescent="0.3">
      <c r="A70" s="57"/>
      <c r="B70" s="44"/>
      <c r="C70" s="1" t="s">
        <v>269</v>
      </c>
      <c r="D70" s="2">
        <v>49000</v>
      </c>
      <c r="E70" s="1"/>
      <c r="F70" s="1"/>
    </row>
    <row r="71" spans="1:6" x14ac:dyDescent="0.3">
      <c r="A71" s="1">
        <v>3</v>
      </c>
      <c r="B71" s="4" t="s">
        <v>175</v>
      </c>
      <c r="C71" s="1"/>
      <c r="D71" s="1"/>
      <c r="E71" s="1"/>
      <c r="F71" s="1"/>
    </row>
    <row r="72" spans="1:6" x14ac:dyDescent="0.3">
      <c r="A72" s="1">
        <v>4</v>
      </c>
      <c r="B72" s="4" t="s">
        <v>176</v>
      </c>
      <c r="C72" s="1" t="s">
        <v>272</v>
      </c>
      <c r="D72" s="2">
        <v>100000</v>
      </c>
      <c r="E72" s="1"/>
      <c r="F72" s="2"/>
    </row>
    <row r="74" spans="1:6" ht="17.399999999999999" x14ac:dyDescent="0.3">
      <c r="B74" s="9" t="s">
        <v>188</v>
      </c>
    </row>
    <row r="75" spans="1:6" x14ac:dyDescent="0.3">
      <c r="A75" s="3" t="s">
        <v>0</v>
      </c>
      <c r="B75" s="7" t="s">
        <v>1</v>
      </c>
      <c r="C75" s="3" t="s">
        <v>2</v>
      </c>
      <c r="D75" s="3" t="s">
        <v>3</v>
      </c>
      <c r="E75" s="3" t="s">
        <v>4</v>
      </c>
      <c r="F75" s="3" t="s">
        <v>3</v>
      </c>
    </row>
    <row r="76" spans="1:6" x14ac:dyDescent="0.3">
      <c r="A76" s="1">
        <v>1</v>
      </c>
      <c r="B76" s="4" t="s">
        <v>138</v>
      </c>
      <c r="C76" s="1" t="s">
        <v>253</v>
      </c>
      <c r="D76" s="2">
        <v>60000</v>
      </c>
      <c r="E76" s="1"/>
      <c r="F76" s="2"/>
    </row>
    <row r="77" spans="1:6" x14ac:dyDescent="0.3">
      <c r="A77" s="1">
        <v>2</v>
      </c>
      <c r="B77" s="4" t="s">
        <v>187</v>
      </c>
      <c r="C77" s="1"/>
      <c r="D77" s="1"/>
      <c r="E77" s="1"/>
      <c r="F77" s="1"/>
    </row>
    <row r="78" spans="1:6" x14ac:dyDescent="0.3">
      <c r="A78" s="1">
        <v>3</v>
      </c>
      <c r="B78" s="4" t="s">
        <v>175</v>
      </c>
      <c r="C78" s="1"/>
      <c r="D78" s="1"/>
      <c r="E78" s="1"/>
      <c r="F78" s="1"/>
    </row>
    <row r="79" spans="1:6" x14ac:dyDescent="0.3">
      <c r="A79" s="1">
        <v>4</v>
      </c>
      <c r="B79" s="4" t="s">
        <v>141</v>
      </c>
      <c r="C79" s="1" t="s">
        <v>271</v>
      </c>
      <c r="D79" s="2">
        <v>59000</v>
      </c>
      <c r="E79" s="1"/>
      <c r="F79" s="2"/>
    </row>
    <row r="80" spans="1:6" x14ac:dyDescent="0.3">
      <c r="A80" s="1">
        <v>5</v>
      </c>
      <c r="B80" s="4" t="s">
        <v>176</v>
      </c>
      <c r="C80" s="1" t="s">
        <v>272</v>
      </c>
      <c r="D80" s="2">
        <v>100000</v>
      </c>
      <c r="E80" s="1"/>
      <c r="F80" s="1"/>
    </row>
    <row r="82" spans="1:6" ht="17.399999999999999" x14ac:dyDescent="0.3">
      <c r="B82" s="9" t="s">
        <v>193</v>
      </c>
    </row>
    <row r="83" spans="1:6" x14ac:dyDescent="0.3">
      <c r="A83" s="3" t="s">
        <v>0</v>
      </c>
      <c r="B83" s="7" t="s">
        <v>1</v>
      </c>
      <c r="C83" s="3" t="s">
        <v>2</v>
      </c>
      <c r="D83" s="3" t="s">
        <v>3</v>
      </c>
      <c r="E83" s="3" t="s">
        <v>4</v>
      </c>
      <c r="F83" s="3" t="s">
        <v>3</v>
      </c>
    </row>
    <row r="84" spans="1:6" ht="31.2" x14ac:dyDescent="0.3">
      <c r="A84" s="1">
        <v>1</v>
      </c>
      <c r="B84" s="4" t="s">
        <v>189</v>
      </c>
      <c r="C84" s="1" t="s">
        <v>267</v>
      </c>
      <c r="D84" s="2">
        <v>177000</v>
      </c>
      <c r="E84" s="1" t="s">
        <v>268</v>
      </c>
      <c r="F84" s="2">
        <v>98000</v>
      </c>
    </row>
    <row r="85" spans="1:6" ht="19.5" customHeight="1" x14ac:dyDescent="0.3">
      <c r="A85" s="56">
        <v>2</v>
      </c>
      <c r="B85" s="43" t="s">
        <v>190</v>
      </c>
      <c r="C85" s="1" t="s">
        <v>270</v>
      </c>
      <c r="D85" s="2">
        <v>51000</v>
      </c>
      <c r="E85" s="1"/>
      <c r="F85" s="1"/>
    </row>
    <row r="86" spans="1:6" x14ac:dyDescent="0.3">
      <c r="A86" s="57"/>
      <c r="B86" s="44"/>
      <c r="C86" s="1" t="s">
        <v>269</v>
      </c>
      <c r="D86" s="2">
        <v>49000</v>
      </c>
      <c r="E86" s="1"/>
      <c r="F86" s="1"/>
    </row>
    <row r="87" spans="1:6" ht="31.2" x14ac:dyDescent="0.3">
      <c r="A87" s="1">
        <v>3</v>
      </c>
      <c r="B87" s="4" t="s">
        <v>191</v>
      </c>
      <c r="C87" s="1"/>
      <c r="D87" s="1"/>
      <c r="E87" s="1"/>
      <c r="F87" s="1"/>
    </row>
    <row r="88" spans="1:6" ht="31.2" x14ac:dyDescent="0.3">
      <c r="A88" s="1">
        <v>4</v>
      </c>
      <c r="B88" s="4" t="s">
        <v>192</v>
      </c>
      <c r="C88" s="1" t="s">
        <v>272</v>
      </c>
      <c r="D88" s="2">
        <v>100000</v>
      </c>
      <c r="E88" s="1"/>
      <c r="F88" s="2"/>
    </row>
    <row r="90" spans="1:6" ht="17.399999999999999" x14ac:dyDescent="0.3">
      <c r="B90" s="9" t="s">
        <v>195</v>
      </c>
    </row>
    <row r="91" spans="1:6" x14ac:dyDescent="0.3">
      <c r="A91" s="3" t="s">
        <v>0</v>
      </c>
      <c r="B91" s="7" t="s">
        <v>1</v>
      </c>
      <c r="C91" s="3" t="s">
        <v>2</v>
      </c>
      <c r="D91" s="3" t="s">
        <v>3</v>
      </c>
      <c r="E91" s="3" t="s">
        <v>4</v>
      </c>
      <c r="F91" s="3" t="s">
        <v>3</v>
      </c>
    </row>
    <row r="92" spans="1:6" x14ac:dyDescent="0.3">
      <c r="A92" s="1">
        <v>1</v>
      </c>
      <c r="B92" s="4" t="s">
        <v>173</v>
      </c>
      <c r="C92" s="1" t="s">
        <v>267</v>
      </c>
      <c r="D92" s="2">
        <v>177000</v>
      </c>
      <c r="E92" s="1" t="s">
        <v>268</v>
      </c>
      <c r="F92" s="2">
        <v>98000</v>
      </c>
    </row>
    <row r="93" spans="1:6" x14ac:dyDescent="0.3">
      <c r="A93" s="56">
        <v>2</v>
      </c>
      <c r="B93" s="43" t="s">
        <v>174</v>
      </c>
      <c r="C93" s="1" t="s">
        <v>270</v>
      </c>
      <c r="D93" s="2">
        <v>51000</v>
      </c>
      <c r="E93" s="1"/>
      <c r="F93" s="1"/>
    </row>
    <row r="94" spans="1:6" x14ac:dyDescent="0.3">
      <c r="A94" s="57"/>
      <c r="B94" s="44"/>
      <c r="C94" s="1" t="s">
        <v>269</v>
      </c>
      <c r="D94" s="2">
        <v>49000</v>
      </c>
      <c r="E94" s="1"/>
      <c r="F94" s="1"/>
    </row>
    <row r="95" spans="1:6" x14ac:dyDescent="0.3">
      <c r="A95" s="1">
        <v>3</v>
      </c>
      <c r="B95" s="4" t="s">
        <v>175</v>
      </c>
      <c r="C95" s="1"/>
      <c r="D95" s="1"/>
      <c r="E95" s="1"/>
      <c r="F95" s="1"/>
    </row>
    <row r="96" spans="1:6" x14ac:dyDescent="0.3">
      <c r="A96" s="1">
        <v>4</v>
      </c>
      <c r="B96" s="4" t="s">
        <v>194</v>
      </c>
      <c r="C96" s="1"/>
      <c r="D96" s="1"/>
      <c r="E96" s="1"/>
      <c r="F96" s="2"/>
    </row>
    <row r="97" spans="1:6" x14ac:dyDescent="0.3">
      <c r="A97" s="1">
        <v>5</v>
      </c>
      <c r="B97" s="4" t="s">
        <v>141</v>
      </c>
      <c r="C97" s="1" t="s">
        <v>271</v>
      </c>
      <c r="D97" s="2">
        <v>59000</v>
      </c>
      <c r="E97" s="1"/>
      <c r="F97" s="1"/>
    </row>
    <row r="98" spans="1:6" x14ac:dyDescent="0.3">
      <c r="A98" s="1">
        <v>6</v>
      </c>
      <c r="B98" s="4" t="s">
        <v>176</v>
      </c>
      <c r="C98" s="1" t="s">
        <v>272</v>
      </c>
      <c r="D98" s="2">
        <v>100000</v>
      </c>
      <c r="E98" s="1"/>
      <c r="F98" s="1"/>
    </row>
    <row r="100" spans="1:6" ht="17.399999999999999" x14ac:dyDescent="0.3">
      <c r="B100" s="9" t="s">
        <v>197</v>
      </c>
    </row>
    <row r="101" spans="1:6" x14ac:dyDescent="0.3">
      <c r="A101" s="3" t="s">
        <v>0</v>
      </c>
      <c r="B101" s="7" t="s">
        <v>1</v>
      </c>
      <c r="C101" s="3" t="s">
        <v>2</v>
      </c>
      <c r="D101" s="3" t="s">
        <v>3</v>
      </c>
      <c r="E101" s="3" t="s">
        <v>4</v>
      </c>
      <c r="F101" s="3" t="s">
        <v>3</v>
      </c>
    </row>
    <row r="102" spans="1:6" x14ac:dyDescent="0.3">
      <c r="A102" s="1">
        <v>1</v>
      </c>
      <c r="B102" s="4" t="s">
        <v>196</v>
      </c>
      <c r="C102" s="1" t="s">
        <v>274</v>
      </c>
      <c r="D102" s="2">
        <v>61000</v>
      </c>
      <c r="E102" s="1"/>
      <c r="F102" s="2"/>
    </row>
    <row r="103" spans="1:6" x14ac:dyDescent="0.3">
      <c r="A103" s="1">
        <v>2</v>
      </c>
      <c r="B103" s="4" t="s">
        <v>173</v>
      </c>
      <c r="C103" s="1" t="s">
        <v>267</v>
      </c>
      <c r="D103" s="2">
        <v>177000</v>
      </c>
      <c r="E103" s="1" t="s">
        <v>268</v>
      </c>
      <c r="F103" s="2">
        <v>98000</v>
      </c>
    </row>
    <row r="104" spans="1:6" x14ac:dyDescent="0.3">
      <c r="A104" s="43">
        <v>3</v>
      </c>
      <c r="B104" s="43" t="s">
        <v>46</v>
      </c>
      <c r="C104" s="14" t="s">
        <v>227</v>
      </c>
      <c r="D104" s="15">
        <v>117000</v>
      </c>
      <c r="E104" s="12"/>
      <c r="F104" s="13"/>
    </row>
    <row r="105" spans="1:6" x14ac:dyDescent="0.3">
      <c r="A105" s="44"/>
      <c r="B105" s="44"/>
      <c r="C105" s="14" t="s">
        <v>228</v>
      </c>
      <c r="D105" s="5">
        <v>91000</v>
      </c>
      <c r="E105" s="4"/>
      <c r="F105" s="4"/>
    </row>
    <row r="106" spans="1:6" x14ac:dyDescent="0.3">
      <c r="A106" s="56">
        <v>4</v>
      </c>
      <c r="B106" s="43" t="s">
        <v>174</v>
      </c>
      <c r="C106" s="1" t="s">
        <v>270</v>
      </c>
      <c r="D106" s="2">
        <v>51000</v>
      </c>
      <c r="E106" s="1"/>
      <c r="F106" s="1"/>
    </row>
    <row r="107" spans="1:6" x14ac:dyDescent="0.3">
      <c r="A107" s="57"/>
      <c r="B107" s="44"/>
      <c r="C107" s="1" t="s">
        <v>269</v>
      </c>
      <c r="D107" s="2">
        <v>49000</v>
      </c>
      <c r="E107" s="1"/>
      <c r="F107" s="1"/>
    </row>
    <row r="108" spans="1:6" x14ac:dyDescent="0.3">
      <c r="A108" s="1">
        <v>5</v>
      </c>
      <c r="B108" s="4" t="s">
        <v>175</v>
      </c>
      <c r="C108" s="1"/>
      <c r="D108" s="1"/>
      <c r="E108" s="1"/>
      <c r="F108" s="1"/>
    </row>
    <row r="109" spans="1:6" x14ac:dyDescent="0.3">
      <c r="A109" s="1">
        <v>6</v>
      </c>
      <c r="B109" s="4" t="s">
        <v>176</v>
      </c>
      <c r="C109" s="1" t="s">
        <v>272</v>
      </c>
      <c r="D109" s="2">
        <v>100000</v>
      </c>
      <c r="E109" s="1"/>
      <c r="F109" s="1"/>
    </row>
    <row r="110" spans="1:6" x14ac:dyDescent="0.3">
      <c r="A110" s="1">
        <v>7</v>
      </c>
      <c r="B110" s="4" t="s">
        <v>146</v>
      </c>
      <c r="C110" s="1"/>
      <c r="D110" s="1"/>
      <c r="E110" s="1"/>
      <c r="F110" s="1"/>
    </row>
    <row r="112" spans="1:6" ht="17.399999999999999" x14ac:dyDescent="0.3">
      <c r="B112" s="9" t="s">
        <v>198</v>
      </c>
    </row>
    <row r="113" spans="1:6" x14ac:dyDescent="0.3">
      <c r="A113" s="3" t="s">
        <v>0</v>
      </c>
      <c r="B113" s="7" t="s">
        <v>1</v>
      </c>
      <c r="C113" s="3" t="s">
        <v>2</v>
      </c>
      <c r="D113" s="3" t="s">
        <v>3</v>
      </c>
      <c r="E113" s="3" t="s">
        <v>4</v>
      </c>
      <c r="F113" s="3" t="s">
        <v>3</v>
      </c>
    </row>
    <row r="114" spans="1:6" x14ac:dyDescent="0.3">
      <c r="A114" s="1">
        <v>1</v>
      </c>
      <c r="B114" s="4" t="s">
        <v>196</v>
      </c>
      <c r="C114" s="1" t="s">
        <v>274</v>
      </c>
      <c r="D114" s="2">
        <v>61000</v>
      </c>
      <c r="E114" s="1"/>
      <c r="F114" s="2"/>
    </row>
    <row r="115" spans="1:6" x14ac:dyDescent="0.3">
      <c r="A115" s="1">
        <v>2</v>
      </c>
      <c r="B115" s="4" t="s">
        <v>173</v>
      </c>
      <c r="C115" s="1" t="s">
        <v>267</v>
      </c>
      <c r="D115" s="2">
        <v>177000</v>
      </c>
      <c r="E115" s="1" t="s">
        <v>268</v>
      </c>
      <c r="F115" s="2">
        <v>98000</v>
      </c>
    </row>
    <row r="116" spans="1:6" x14ac:dyDescent="0.3">
      <c r="A116" s="43">
        <v>3</v>
      </c>
      <c r="B116" s="43" t="s">
        <v>46</v>
      </c>
      <c r="C116" s="14" t="s">
        <v>227</v>
      </c>
      <c r="D116" s="15">
        <v>117000</v>
      </c>
      <c r="E116" s="12"/>
      <c r="F116" s="13"/>
    </row>
    <row r="117" spans="1:6" x14ac:dyDescent="0.3">
      <c r="A117" s="44"/>
      <c r="B117" s="44"/>
      <c r="C117" s="14" t="s">
        <v>228</v>
      </c>
      <c r="D117" s="5">
        <v>91000</v>
      </c>
      <c r="E117" s="4"/>
      <c r="F117" s="4"/>
    </row>
    <row r="118" spans="1:6" x14ac:dyDescent="0.3">
      <c r="A118" s="56">
        <v>4</v>
      </c>
      <c r="B118" s="43" t="s">
        <v>174</v>
      </c>
      <c r="C118" s="1" t="s">
        <v>270</v>
      </c>
      <c r="D118" s="2">
        <v>51000</v>
      </c>
      <c r="E118" s="1"/>
      <c r="F118" s="1"/>
    </row>
    <row r="119" spans="1:6" x14ac:dyDescent="0.3">
      <c r="A119" s="57"/>
      <c r="B119" s="44"/>
      <c r="C119" s="1" t="s">
        <v>269</v>
      </c>
      <c r="D119" s="2">
        <v>49000</v>
      </c>
      <c r="E119" s="1"/>
      <c r="F119" s="1"/>
    </row>
    <row r="120" spans="1:6" x14ac:dyDescent="0.3">
      <c r="A120" s="1">
        <v>5</v>
      </c>
      <c r="B120" s="4" t="s">
        <v>175</v>
      </c>
      <c r="C120" s="1"/>
      <c r="D120" s="1"/>
      <c r="E120" s="1"/>
      <c r="F120" s="1"/>
    </row>
    <row r="121" spans="1:6" x14ac:dyDescent="0.3">
      <c r="A121" s="1">
        <v>6</v>
      </c>
      <c r="B121" s="4" t="s">
        <v>176</v>
      </c>
      <c r="C121" s="1" t="s">
        <v>272</v>
      </c>
      <c r="D121" s="2">
        <v>100000</v>
      </c>
      <c r="E121" s="1"/>
      <c r="F121" s="1"/>
    </row>
    <row r="123" spans="1:6" ht="17.399999999999999" x14ac:dyDescent="0.3">
      <c r="B123" s="9" t="s">
        <v>202</v>
      </c>
    </row>
    <row r="124" spans="1:6" x14ac:dyDescent="0.3">
      <c r="A124" s="3" t="s">
        <v>0</v>
      </c>
      <c r="B124" s="7" t="s">
        <v>1</v>
      </c>
      <c r="C124" s="3" t="s">
        <v>2</v>
      </c>
      <c r="D124" s="3" t="s">
        <v>3</v>
      </c>
      <c r="E124" s="3" t="s">
        <v>4</v>
      </c>
      <c r="F124" s="3" t="s">
        <v>3</v>
      </c>
    </row>
    <row r="125" spans="1:6" ht="31.2" x14ac:dyDescent="0.3">
      <c r="A125" s="1">
        <v>1</v>
      </c>
      <c r="B125" s="4" t="s">
        <v>199</v>
      </c>
      <c r="C125" s="1"/>
      <c r="D125" s="2"/>
      <c r="E125" s="1"/>
      <c r="F125" s="2"/>
    </row>
    <row r="126" spans="1:6" ht="31.2" x14ac:dyDescent="0.3">
      <c r="A126" s="1">
        <v>2</v>
      </c>
      <c r="B126" s="4" t="s">
        <v>200</v>
      </c>
      <c r="C126" s="1"/>
      <c r="D126" s="1"/>
      <c r="E126" s="1"/>
      <c r="F126" s="1"/>
    </row>
    <row r="127" spans="1:6" ht="31.2" x14ac:dyDescent="0.3">
      <c r="A127" s="1">
        <v>3</v>
      </c>
      <c r="B127" s="4" t="s">
        <v>201</v>
      </c>
      <c r="C127" s="1"/>
      <c r="D127" s="1"/>
      <c r="E127" s="1"/>
      <c r="F127" s="1"/>
    </row>
    <row r="128" spans="1:6" x14ac:dyDescent="0.3">
      <c r="A128" s="1">
        <v>4</v>
      </c>
      <c r="B128" s="4" t="s">
        <v>175</v>
      </c>
      <c r="C128" s="1"/>
      <c r="D128" s="1"/>
      <c r="E128" s="1"/>
      <c r="F128" s="2"/>
    </row>
    <row r="129" spans="1:6" x14ac:dyDescent="0.3">
      <c r="A129" s="1">
        <v>5</v>
      </c>
      <c r="B129" s="4" t="s">
        <v>176</v>
      </c>
      <c r="C129" s="1" t="s">
        <v>272</v>
      </c>
      <c r="D129" s="2">
        <v>100000</v>
      </c>
      <c r="E129" s="1"/>
      <c r="F129" s="1"/>
    </row>
    <row r="131" spans="1:6" ht="17.399999999999999" x14ac:dyDescent="0.3">
      <c r="B131" s="9" t="s">
        <v>203</v>
      </c>
    </row>
    <row r="132" spans="1:6" x14ac:dyDescent="0.3">
      <c r="A132" s="3" t="s">
        <v>0</v>
      </c>
      <c r="B132" s="7" t="s">
        <v>1</v>
      </c>
      <c r="C132" s="3" t="s">
        <v>2</v>
      </c>
      <c r="D132" s="3" t="s">
        <v>3</v>
      </c>
      <c r="E132" s="3" t="s">
        <v>4</v>
      </c>
      <c r="F132" s="3" t="s">
        <v>3</v>
      </c>
    </row>
    <row r="133" spans="1:6" x14ac:dyDescent="0.3">
      <c r="A133" s="1">
        <v>1</v>
      </c>
      <c r="B133" s="4" t="s">
        <v>173</v>
      </c>
      <c r="C133" s="1" t="s">
        <v>267</v>
      </c>
      <c r="D133" s="2">
        <v>177000</v>
      </c>
      <c r="E133" s="1" t="s">
        <v>268</v>
      </c>
      <c r="F133" s="2">
        <v>98000</v>
      </c>
    </row>
    <row r="134" spans="1:6" x14ac:dyDescent="0.3">
      <c r="A134" s="1">
        <v>2</v>
      </c>
      <c r="B134" s="4" t="s">
        <v>99</v>
      </c>
      <c r="C134" s="1" t="s">
        <v>275</v>
      </c>
      <c r="D134" s="2">
        <v>94000</v>
      </c>
      <c r="E134" s="1"/>
      <c r="F134" s="1"/>
    </row>
    <row r="135" spans="1:6" x14ac:dyDescent="0.3">
      <c r="A135" s="56">
        <v>3</v>
      </c>
      <c r="B135" s="43" t="s">
        <v>174</v>
      </c>
      <c r="C135" s="1" t="s">
        <v>270</v>
      </c>
      <c r="D135" s="2">
        <v>51000</v>
      </c>
      <c r="E135" s="1"/>
      <c r="F135" s="1"/>
    </row>
    <row r="136" spans="1:6" x14ac:dyDescent="0.3">
      <c r="A136" s="57"/>
      <c r="B136" s="44"/>
      <c r="C136" s="1" t="s">
        <v>269</v>
      </c>
      <c r="D136" s="2">
        <v>49000</v>
      </c>
      <c r="E136" s="1"/>
      <c r="F136" s="1"/>
    </row>
    <row r="137" spans="1:6" x14ac:dyDescent="0.3">
      <c r="A137" s="1">
        <v>4</v>
      </c>
      <c r="B137" s="4" t="s">
        <v>175</v>
      </c>
      <c r="C137" s="1"/>
      <c r="D137" s="1"/>
      <c r="E137" s="1"/>
      <c r="F137" s="2"/>
    </row>
    <row r="138" spans="1:6" x14ac:dyDescent="0.3">
      <c r="A138" s="1">
        <v>5</v>
      </c>
      <c r="B138" s="4" t="s">
        <v>176</v>
      </c>
      <c r="C138" s="1" t="s">
        <v>272</v>
      </c>
      <c r="D138" s="2">
        <v>100000</v>
      </c>
      <c r="E138" s="1"/>
      <c r="F138" s="1"/>
    </row>
  </sheetData>
  <mergeCells count="30">
    <mergeCell ref="A116:A117"/>
    <mergeCell ref="B116:B117"/>
    <mergeCell ref="A118:A119"/>
    <mergeCell ref="B118:B119"/>
    <mergeCell ref="A135:A136"/>
    <mergeCell ref="B135:B136"/>
    <mergeCell ref="A93:A94"/>
    <mergeCell ref="B93:B94"/>
    <mergeCell ref="A104:A105"/>
    <mergeCell ref="B104:B105"/>
    <mergeCell ref="A106:A107"/>
    <mergeCell ref="B106:B107"/>
    <mergeCell ref="A51:A52"/>
    <mergeCell ref="B51:B52"/>
    <mergeCell ref="A69:A70"/>
    <mergeCell ref="B69:B70"/>
    <mergeCell ref="A85:A86"/>
    <mergeCell ref="B85:B86"/>
    <mergeCell ref="B66:C66"/>
    <mergeCell ref="A24:A25"/>
    <mergeCell ref="B24:B25"/>
    <mergeCell ref="A33:A34"/>
    <mergeCell ref="B33:B34"/>
    <mergeCell ref="A42:A43"/>
    <mergeCell ref="B42:B43"/>
    <mergeCell ref="A1:F1"/>
    <mergeCell ref="A6:A7"/>
    <mergeCell ref="B6:B7"/>
    <mergeCell ref="A15:A16"/>
    <mergeCell ref="B15:B16"/>
  </mergeCells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51"/>
  <sheetViews>
    <sheetView workbookViewId="0">
      <selection activeCell="E51" sqref="E51"/>
    </sheetView>
  </sheetViews>
  <sheetFormatPr defaultRowHeight="15.6" x14ac:dyDescent="0.3"/>
  <cols>
    <col min="2" max="2" width="43.8984375" customWidth="1"/>
    <col min="3" max="3" width="12.69921875" customWidth="1"/>
    <col min="5" max="5" width="63.5" style="26" customWidth="1"/>
    <col min="6" max="6" width="19.19921875" hidden="1" customWidth="1"/>
    <col min="7" max="7" width="17.69921875" hidden="1" customWidth="1"/>
    <col min="8" max="8" width="19" hidden="1" customWidth="1"/>
  </cols>
  <sheetData>
    <row r="2" spans="1:8" ht="24.6" x14ac:dyDescent="0.4">
      <c r="A2" s="65" t="s">
        <v>370</v>
      </c>
      <c r="B2" s="65"/>
      <c r="C2" s="65"/>
      <c r="D2" s="65"/>
      <c r="E2" s="65"/>
      <c r="F2" s="65"/>
      <c r="G2" s="65"/>
      <c r="H2" s="65"/>
    </row>
    <row r="5" spans="1:8" x14ac:dyDescent="0.3">
      <c r="A5" s="18" t="s">
        <v>0</v>
      </c>
      <c r="B5" s="19" t="s">
        <v>277</v>
      </c>
      <c r="C5" s="19" t="s">
        <v>278</v>
      </c>
      <c r="D5" s="18" t="s">
        <v>279</v>
      </c>
      <c r="E5" s="24" t="s">
        <v>280</v>
      </c>
      <c r="F5" s="19" t="s">
        <v>281</v>
      </c>
      <c r="G5" s="19" t="s">
        <v>282</v>
      </c>
      <c r="H5" s="18" t="s">
        <v>283</v>
      </c>
    </row>
    <row r="6" spans="1:8" x14ac:dyDescent="0.3">
      <c r="A6" s="20">
        <v>1</v>
      </c>
      <c r="B6" s="1" t="s">
        <v>306</v>
      </c>
      <c r="C6" s="2">
        <v>100000</v>
      </c>
      <c r="D6" s="1"/>
      <c r="E6" s="21"/>
      <c r="F6" s="1"/>
      <c r="G6" s="1"/>
      <c r="H6" s="20"/>
    </row>
    <row r="7" spans="1:8" ht="31.2" x14ac:dyDescent="0.3">
      <c r="A7" s="20">
        <v>2</v>
      </c>
      <c r="B7" s="1" t="s">
        <v>216</v>
      </c>
      <c r="C7" s="2">
        <v>88000</v>
      </c>
      <c r="D7" s="1">
        <f>50+50+50</f>
        <v>150</v>
      </c>
      <c r="E7" s="21" t="s">
        <v>352</v>
      </c>
      <c r="F7" s="21"/>
      <c r="G7" s="1"/>
      <c r="H7" s="20"/>
    </row>
    <row r="8" spans="1:8" x14ac:dyDescent="0.3">
      <c r="A8" s="20">
        <v>3</v>
      </c>
      <c r="B8" s="1" t="s">
        <v>284</v>
      </c>
      <c r="C8" s="2">
        <v>120000</v>
      </c>
      <c r="D8" s="1"/>
      <c r="E8" s="21"/>
      <c r="F8" s="1"/>
      <c r="G8" s="1"/>
      <c r="H8" s="22"/>
    </row>
    <row r="9" spans="1:8" x14ac:dyDescent="0.3">
      <c r="A9" s="20">
        <v>4</v>
      </c>
      <c r="B9" s="1" t="s">
        <v>285</v>
      </c>
      <c r="C9" s="2">
        <v>86000</v>
      </c>
      <c r="D9" s="1">
        <f>50+50</f>
        <v>100</v>
      </c>
      <c r="E9" s="21" t="s">
        <v>353</v>
      </c>
      <c r="F9" s="1"/>
      <c r="G9" s="1"/>
      <c r="H9" s="23"/>
    </row>
    <row r="10" spans="1:8" ht="31.2" x14ac:dyDescent="0.3">
      <c r="A10" s="20">
        <v>5</v>
      </c>
      <c r="B10" s="1" t="s">
        <v>286</v>
      </c>
      <c r="C10" s="2">
        <v>138000</v>
      </c>
      <c r="D10" s="1">
        <f>50+50+50</f>
        <v>150</v>
      </c>
      <c r="E10" s="21" t="s">
        <v>354</v>
      </c>
      <c r="F10" s="1"/>
      <c r="G10" s="1"/>
      <c r="H10" s="20"/>
    </row>
    <row r="11" spans="1:8" ht="31.2" x14ac:dyDescent="0.3">
      <c r="A11" s="20">
        <v>6</v>
      </c>
      <c r="B11" s="1" t="s">
        <v>287</v>
      </c>
      <c r="C11" s="2">
        <v>85000</v>
      </c>
      <c r="D11" s="1">
        <f>50+50+50</f>
        <v>150</v>
      </c>
      <c r="E11" s="21" t="s">
        <v>355</v>
      </c>
      <c r="F11" s="1"/>
      <c r="G11" s="1"/>
      <c r="H11" s="20"/>
    </row>
    <row r="12" spans="1:8" ht="46.8" x14ac:dyDescent="0.3">
      <c r="A12" s="20">
        <v>7</v>
      </c>
      <c r="B12" s="1" t="s">
        <v>288</v>
      </c>
      <c r="C12" s="2">
        <v>81000</v>
      </c>
      <c r="D12" s="1">
        <f>50+50+50</f>
        <v>150</v>
      </c>
      <c r="E12" s="21" t="s">
        <v>356</v>
      </c>
      <c r="F12" s="1"/>
      <c r="G12" s="1"/>
      <c r="H12" s="20"/>
    </row>
    <row r="13" spans="1:8" ht="31.2" x14ac:dyDescent="0.3">
      <c r="A13" s="20">
        <v>8</v>
      </c>
      <c r="B13" s="1" t="s">
        <v>289</v>
      </c>
      <c r="C13" s="2">
        <v>127000</v>
      </c>
      <c r="D13" s="1">
        <f>50+50+50</f>
        <v>150</v>
      </c>
      <c r="E13" s="21" t="s">
        <v>354</v>
      </c>
      <c r="F13" s="1"/>
      <c r="G13" s="1"/>
      <c r="H13" s="20"/>
    </row>
    <row r="14" spans="1:8" x14ac:dyDescent="0.3">
      <c r="A14" s="20">
        <v>9</v>
      </c>
      <c r="B14" s="1" t="s">
        <v>290</v>
      </c>
      <c r="C14" s="2">
        <v>108000</v>
      </c>
      <c r="D14" s="1"/>
      <c r="E14" s="21"/>
      <c r="F14" s="1"/>
      <c r="G14" s="1"/>
      <c r="H14" s="20"/>
    </row>
    <row r="15" spans="1:8" ht="31.2" x14ac:dyDescent="0.3">
      <c r="A15" s="20">
        <v>10</v>
      </c>
      <c r="B15" s="1" t="s">
        <v>291</v>
      </c>
      <c r="C15" s="2">
        <v>137000</v>
      </c>
      <c r="D15" s="1">
        <f>50+50+50</f>
        <v>150</v>
      </c>
      <c r="E15" s="21" t="s">
        <v>357</v>
      </c>
      <c r="F15" s="1"/>
      <c r="G15" s="1"/>
      <c r="H15" s="20"/>
    </row>
    <row r="16" spans="1:8" ht="31.2" x14ac:dyDescent="0.3">
      <c r="A16" s="20">
        <v>11</v>
      </c>
      <c r="B16" s="1" t="s">
        <v>292</v>
      </c>
      <c r="C16" s="1" t="s">
        <v>211</v>
      </c>
      <c r="D16" s="1">
        <f>50+50+50</f>
        <v>150</v>
      </c>
      <c r="E16" s="21" t="s">
        <v>358</v>
      </c>
      <c r="F16" s="1"/>
      <c r="G16" s="1"/>
      <c r="H16" s="20"/>
    </row>
    <row r="17" spans="1:8" x14ac:dyDescent="0.3">
      <c r="A17" s="20">
        <v>12</v>
      </c>
      <c r="B17" s="1" t="s">
        <v>293</v>
      </c>
      <c r="C17" s="2">
        <v>96000</v>
      </c>
      <c r="D17" s="1"/>
      <c r="E17" s="21"/>
      <c r="F17" s="1"/>
      <c r="G17" s="1"/>
      <c r="H17" s="20"/>
    </row>
    <row r="18" spans="1:8" x14ac:dyDescent="0.3">
      <c r="A18" s="20">
        <v>13</v>
      </c>
      <c r="B18" s="1" t="s">
        <v>294</v>
      </c>
      <c r="C18" s="2">
        <v>111000</v>
      </c>
      <c r="D18" s="1"/>
      <c r="E18" s="21"/>
      <c r="F18" s="1"/>
      <c r="G18" s="1"/>
      <c r="H18" s="20"/>
    </row>
    <row r="19" spans="1:8" x14ac:dyDescent="0.3">
      <c r="A19" s="20">
        <v>14</v>
      </c>
      <c r="B19" s="1" t="s">
        <v>295</v>
      </c>
      <c r="C19" s="2">
        <v>116000</v>
      </c>
      <c r="D19" s="1">
        <f>50+50+50</f>
        <v>150</v>
      </c>
      <c r="E19" s="21" t="s">
        <v>358</v>
      </c>
      <c r="F19" s="1"/>
      <c r="G19" s="1"/>
      <c r="H19" s="20"/>
    </row>
    <row r="20" spans="1:8" x14ac:dyDescent="0.3">
      <c r="A20" s="20">
        <v>15</v>
      </c>
      <c r="B20" s="1" t="s">
        <v>296</v>
      </c>
      <c r="C20" s="2">
        <v>100000</v>
      </c>
      <c r="D20" s="1"/>
      <c r="E20" s="21"/>
      <c r="F20" s="1"/>
      <c r="G20" s="1"/>
      <c r="H20" s="20"/>
    </row>
    <row r="21" spans="1:8" x14ac:dyDescent="0.3">
      <c r="A21" s="20">
        <v>16</v>
      </c>
      <c r="B21" s="1" t="s">
        <v>297</v>
      </c>
      <c r="C21" s="2">
        <v>78000</v>
      </c>
      <c r="D21" s="1"/>
      <c r="E21" s="21"/>
      <c r="F21" s="1"/>
      <c r="G21" s="1"/>
      <c r="H21" s="20"/>
    </row>
    <row r="22" spans="1:8" x14ac:dyDescent="0.3">
      <c r="A22" s="20">
        <v>17</v>
      </c>
      <c r="B22" s="1" t="s">
        <v>298</v>
      </c>
      <c r="C22" s="2">
        <v>76000</v>
      </c>
      <c r="D22" s="1"/>
      <c r="E22" s="21"/>
      <c r="F22" s="1"/>
      <c r="G22" s="1"/>
      <c r="H22" s="20"/>
    </row>
    <row r="23" spans="1:8" x14ac:dyDescent="0.3">
      <c r="A23" s="20">
        <v>18</v>
      </c>
      <c r="B23" s="1" t="s">
        <v>299</v>
      </c>
      <c r="C23" s="2">
        <v>92000</v>
      </c>
      <c r="D23" s="1"/>
      <c r="E23" s="21"/>
      <c r="F23" s="1"/>
      <c r="G23" s="1"/>
      <c r="H23" s="20"/>
    </row>
    <row r="24" spans="1:8" ht="31.2" x14ac:dyDescent="0.3">
      <c r="A24" s="20">
        <v>19</v>
      </c>
      <c r="B24" s="1" t="s">
        <v>300</v>
      </c>
      <c r="C24" s="2">
        <v>59000</v>
      </c>
      <c r="D24" s="1">
        <f>50*7</f>
        <v>350</v>
      </c>
      <c r="E24" s="21" t="s">
        <v>359</v>
      </c>
      <c r="F24" s="1"/>
      <c r="G24" s="1"/>
      <c r="H24" s="20"/>
    </row>
    <row r="25" spans="1:8" x14ac:dyDescent="0.3">
      <c r="A25" s="20">
        <v>20</v>
      </c>
      <c r="B25" s="1" t="s">
        <v>213</v>
      </c>
      <c r="C25" s="2">
        <v>111000</v>
      </c>
      <c r="D25" s="1">
        <f>50*3</f>
        <v>150</v>
      </c>
      <c r="E25" s="21" t="s">
        <v>358</v>
      </c>
      <c r="F25" s="1"/>
      <c r="G25" s="1"/>
      <c r="H25" s="20"/>
    </row>
    <row r="26" spans="1:8" x14ac:dyDescent="0.3">
      <c r="A26" s="20">
        <v>21</v>
      </c>
      <c r="B26" s="1" t="s">
        <v>301</v>
      </c>
      <c r="C26" s="2">
        <v>96000</v>
      </c>
      <c r="D26" s="1"/>
      <c r="E26" s="21"/>
      <c r="F26" s="1"/>
      <c r="G26" s="1"/>
      <c r="H26" s="20"/>
    </row>
    <row r="27" spans="1:8" x14ac:dyDescent="0.3">
      <c r="A27" s="20">
        <v>23</v>
      </c>
      <c r="B27" s="1" t="s">
        <v>313</v>
      </c>
      <c r="C27" s="2">
        <v>99000</v>
      </c>
      <c r="D27" s="1"/>
      <c r="E27" s="21"/>
      <c r="F27" s="1"/>
      <c r="G27" s="1"/>
      <c r="H27" s="20"/>
    </row>
    <row r="28" spans="1:8" x14ac:dyDescent="0.3">
      <c r="A28" s="20">
        <v>24</v>
      </c>
      <c r="B28" s="1" t="s">
        <v>314</v>
      </c>
      <c r="C28" s="2">
        <v>89000</v>
      </c>
      <c r="D28" s="1"/>
      <c r="E28" s="21"/>
      <c r="F28" s="1"/>
      <c r="G28" s="1"/>
      <c r="H28" s="20"/>
    </row>
    <row r="29" spans="1:8" x14ac:dyDescent="0.3">
      <c r="A29" s="20">
        <v>25</v>
      </c>
      <c r="B29" s="1" t="s">
        <v>302</v>
      </c>
      <c r="C29" s="2">
        <v>61000</v>
      </c>
      <c r="D29" s="1"/>
      <c r="E29" s="21"/>
      <c r="F29" s="1"/>
      <c r="G29" s="1"/>
      <c r="H29" s="20"/>
    </row>
    <row r="30" spans="1:8" x14ac:dyDescent="0.3">
      <c r="A30" s="20">
        <v>26</v>
      </c>
      <c r="B30" s="1" t="s">
        <v>307</v>
      </c>
      <c r="C30" s="2">
        <v>92000</v>
      </c>
      <c r="D30" s="1"/>
      <c r="E30" s="21"/>
      <c r="F30" s="1"/>
      <c r="G30" s="1"/>
      <c r="H30" s="20"/>
    </row>
    <row r="31" spans="1:8" x14ac:dyDescent="0.3">
      <c r="A31" s="20">
        <v>27</v>
      </c>
      <c r="B31" s="1" t="s">
        <v>303</v>
      </c>
      <c r="C31" s="2">
        <v>134000</v>
      </c>
      <c r="D31" s="1"/>
      <c r="E31" s="21"/>
      <c r="F31" s="1"/>
      <c r="G31" s="1"/>
      <c r="H31" s="20"/>
    </row>
    <row r="32" spans="1:8" x14ac:dyDescent="0.3">
      <c r="A32" s="20">
        <v>28</v>
      </c>
      <c r="B32" s="1" t="s">
        <v>264</v>
      </c>
      <c r="C32" s="2">
        <v>114000</v>
      </c>
      <c r="D32" s="1"/>
      <c r="E32" s="21"/>
      <c r="F32" s="1"/>
      <c r="G32" s="1"/>
      <c r="H32" s="20"/>
    </row>
    <row r="33" spans="1:8" x14ac:dyDescent="0.3">
      <c r="A33" s="20">
        <v>29</v>
      </c>
      <c r="B33" s="1" t="s">
        <v>304</v>
      </c>
      <c r="C33" s="2">
        <v>117000</v>
      </c>
      <c r="D33" s="1">
        <f>50+50</f>
        <v>100</v>
      </c>
      <c r="E33" s="21" t="s">
        <v>360</v>
      </c>
      <c r="F33" s="1"/>
      <c r="G33" s="1"/>
      <c r="H33" s="20"/>
    </row>
    <row r="34" spans="1:8" x14ac:dyDescent="0.3">
      <c r="A34" s="20">
        <v>30</v>
      </c>
      <c r="B34" s="1" t="s">
        <v>305</v>
      </c>
      <c r="C34" s="2">
        <v>91000</v>
      </c>
      <c r="D34" s="1">
        <f>50+50</f>
        <v>100</v>
      </c>
      <c r="E34" s="21" t="s">
        <v>360</v>
      </c>
      <c r="F34" s="1"/>
      <c r="G34" s="1"/>
      <c r="H34" s="20"/>
    </row>
    <row r="35" spans="1:8" ht="31.2" x14ac:dyDescent="0.3">
      <c r="A35" s="20">
        <v>31</v>
      </c>
      <c r="B35" s="1" t="s">
        <v>266</v>
      </c>
      <c r="C35" s="2">
        <v>94000</v>
      </c>
      <c r="D35" s="1">
        <v>50</v>
      </c>
      <c r="E35" s="21" t="s">
        <v>361</v>
      </c>
      <c r="F35" s="1"/>
      <c r="G35" s="1"/>
      <c r="H35" s="20"/>
    </row>
    <row r="36" spans="1:8" x14ac:dyDescent="0.3">
      <c r="A36" s="20">
        <v>32</v>
      </c>
      <c r="B36" s="1" t="s">
        <v>317</v>
      </c>
      <c r="C36" s="2">
        <v>61000</v>
      </c>
      <c r="D36" s="1">
        <f>50*3</f>
        <v>150</v>
      </c>
      <c r="E36" s="21" t="s">
        <v>318</v>
      </c>
      <c r="F36" s="1"/>
      <c r="G36" s="1"/>
      <c r="H36" s="1"/>
    </row>
    <row r="37" spans="1:8" x14ac:dyDescent="0.3">
      <c r="A37" s="20">
        <v>33</v>
      </c>
      <c r="B37" s="1" t="s">
        <v>319</v>
      </c>
      <c r="C37" s="2">
        <v>71000</v>
      </c>
      <c r="D37" s="1"/>
      <c r="E37" s="21"/>
      <c r="F37" s="1"/>
      <c r="G37" s="1"/>
      <c r="H37" s="1"/>
    </row>
    <row r="40" spans="1:8" ht="31.2" x14ac:dyDescent="0.3">
      <c r="A40" s="1">
        <v>34</v>
      </c>
      <c r="B40" s="1" t="s">
        <v>321</v>
      </c>
      <c r="C40" s="2">
        <v>177000</v>
      </c>
      <c r="D40" s="1">
        <f>12*50</f>
        <v>600</v>
      </c>
      <c r="E40" s="21" t="s">
        <v>362</v>
      </c>
    </row>
    <row r="41" spans="1:8" ht="31.2" x14ac:dyDescent="0.3">
      <c r="A41" s="1">
        <v>35</v>
      </c>
      <c r="B41" s="1" t="s">
        <v>322</v>
      </c>
      <c r="C41" s="2">
        <v>51000</v>
      </c>
      <c r="D41" s="1">
        <f>12*50</f>
        <v>600</v>
      </c>
      <c r="E41" s="21" t="s">
        <v>363</v>
      </c>
    </row>
    <row r="42" spans="1:8" ht="31.2" x14ac:dyDescent="0.3">
      <c r="A42" s="1">
        <v>36</v>
      </c>
      <c r="B42" s="1"/>
      <c r="C42" s="2">
        <v>49000</v>
      </c>
      <c r="D42" s="1">
        <f>12*50</f>
        <v>600</v>
      </c>
      <c r="E42" s="21" t="s">
        <v>362</v>
      </c>
    </row>
    <row r="43" spans="1:8" x14ac:dyDescent="0.3">
      <c r="A43" s="1">
        <v>37</v>
      </c>
      <c r="B43" s="1" t="s">
        <v>324</v>
      </c>
      <c r="C43" s="2">
        <v>62000</v>
      </c>
      <c r="D43" s="1">
        <f>6*50</f>
        <v>300</v>
      </c>
      <c r="E43" s="21" t="s">
        <v>325</v>
      </c>
    </row>
    <row r="47" spans="1:8" x14ac:dyDescent="0.3">
      <c r="A47" s="1">
        <v>38</v>
      </c>
      <c r="B47" s="1" t="s">
        <v>326</v>
      </c>
      <c r="C47" s="2">
        <v>90000</v>
      </c>
      <c r="D47" s="1"/>
      <c r="E47" s="21"/>
    </row>
    <row r="48" spans="1:8" x14ac:dyDescent="0.3">
      <c r="A48" s="1">
        <v>39</v>
      </c>
      <c r="B48" s="1" t="s">
        <v>327</v>
      </c>
      <c r="C48" s="2">
        <v>60000</v>
      </c>
      <c r="D48" s="1"/>
      <c r="E48" s="21"/>
    </row>
    <row r="49" spans="1:5" x14ac:dyDescent="0.3">
      <c r="A49" s="1">
        <v>40</v>
      </c>
      <c r="B49" s="1" t="s">
        <v>328</v>
      </c>
      <c r="C49" s="2">
        <v>63000</v>
      </c>
      <c r="D49" s="1"/>
      <c r="E49" s="21"/>
    </row>
    <row r="50" spans="1:5" x14ac:dyDescent="0.3">
      <c r="A50" s="1">
        <v>41</v>
      </c>
      <c r="B50" s="1" t="s">
        <v>263</v>
      </c>
      <c r="C50" s="2">
        <v>61000</v>
      </c>
      <c r="D50" s="1"/>
      <c r="E50" s="21"/>
    </row>
    <row r="51" spans="1:5" ht="31.2" x14ac:dyDescent="0.3">
      <c r="A51" s="1">
        <v>42</v>
      </c>
      <c r="B51" s="1" t="s">
        <v>329</v>
      </c>
      <c r="C51" s="2">
        <v>100000</v>
      </c>
      <c r="D51" s="1">
        <f>16*50</f>
        <v>800</v>
      </c>
      <c r="E51" s="21" t="s">
        <v>364</v>
      </c>
    </row>
  </sheetData>
  <mergeCells count="1"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52"/>
  <sheetViews>
    <sheetView zoomScale="85" zoomScaleNormal="85" workbookViewId="0">
      <selection activeCell="I28" sqref="I28"/>
    </sheetView>
  </sheetViews>
  <sheetFormatPr defaultRowHeight="15.6" x14ac:dyDescent="0.3"/>
  <cols>
    <col min="1" max="1" width="7.59765625" customWidth="1"/>
    <col min="2" max="2" width="52.09765625" customWidth="1"/>
    <col min="3" max="3" width="12" customWidth="1"/>
    <col min="4" max="4" width="6.69921875" style="25" customWidth="1"/>
    <col min="5" max="5" width="61.09765625" style="6" customWidth="1"/>
    <col min="6" max="6" width="14.3984375" style="25" customWidth="1"/>
    <col min="7" max="7" width="17.09765625" style="25" customWidth="1"/>
    <col min="8" max="8" width="27.09765625" customWidth="1"/>
  </cols>
  <sheetData>
    <row r="2" spans="1:10" ht="24.6" x14ac:dyDescent="0.4">
      <c r="A2" s="65" t="s">
        <v>369</v>
      </c>
      <c r="B2" s="65"/>
      <c r="C2" s="65"/>
      <c r="D2" s="65"/>
      <c r="E2" s="65"/>
      <c r="F2" s="65"/>
      <c r="G2" s="65"/>
    </row>
    <row r="5" spans="1:10" x14ac:dyDescent="0.3">
      <c r="A5" s="18" t="s">
        <v>0</v>
      </c>
      <c r="B5" s="19" t="s">
        <v>277</v>
      </c>
      <c r="C5" s="19" t="s">
        <v>278</v>
      </c>
      <c r="D5" s="28" t="s">
        <v>279</v>
      </c>
      <c r="E5" s="31" t="s">
        <v>280</v>
      </c>
      <c r="F5" s="27" t="s">
        <v>371</v>
      </c>
      <c r="G5" s="27" t="s">
        <v>374</v>
      </c>
    </row>
    <row r="6" spans="1:10" x14ac:dyDescent="0.3">
      <c r="A6" s="20">
        <v>1</v>
      </c>
      <c r="B6" s="1" t="s">
        <v>306</v>
      </c>
      <c r="C6" s="2">
        <v>100000</v>
      </c>
      <c r="D6" s="29">
        <f>50+50+55+18</f>
        <v>173</v>
      </c>
      <c r="E6" s="4" t="s">
        <v>308</v>
      </c>
      <c r="F6" s="20">
        <v>120</v>
      </c>
      <c r="G6" s="20"/>
    </row>
    <row r="7" spans="1:10" x14ac:dyDescent="0.3">
      <c r="A7" s="20">
        <v>2</v>
      </c>
      <c r="B7" s="1" t="s">
        <v>216</v>
      </c>
      <c r="C7" s="2">
        <v>88000</v>
      </c>
      <c r="D7" s="29">
        <f>49+49+51+54+20</f>
        <v>223</v>
      </c>
      <c r="E7" s="4" t="s">
        <v>365</v>
      </c>
      <c r="F7" s="20">
        <v>342</v>
      </c>
      <c r="G7" s="20">
        <v>670</v>
      </c>
    </row>
    <row r="8" spans="1:10" x14ac:dyDescent="0.3">
      <c r="A8" s="20">
        <v>3</v>
      </c>
      <c r="B8" s="1" t="s">
        <v>284</v>
      </c>
      <c r="C8" s="2">
        <v>120000</v>
      </c>
      <c r="D8" s="29"/>
      <c r="E8" s="4"/>
      <c r="F8" s="20"/>
      <c r="G8" s="20"/>
    </row>
    <row r="9" spans="1:10" ht="46.8" x14ac:dyDescent="0.3">
      <c r="A9" s="20">
        <v>4</v>
      </c>
      <c r="B9" s="1" t="s">
        <v>285</v>
      </c>
      <c r="C9" s="2">
        <v>86000</v>
      </c>
      <c r="D9" s="29">
        <f>35+30+33+40+19+22</f>
        <v>179</v>
      </c>
      <c r="E9" s="4" t="s">
        <v>335</v>
      </c>
      <c r="F9" s="20">
        <v>198</v>
      </c>
      <c r="G9" s="20">
        <v>309</v>
      </c>
    </row>
    <row r="10" spans="1:10" ht="31.2" x14ac:dyDescent="0.3">
      <c r="A10" s="20">
        <v>5</v>
      </c>
      <c r="B10" s="1" t="s">
        <v>286</v>
      </c>
      <c r="C10" s="2">
        <v>138000</v>
      </c>
      <c r="D10" s="29">
        <f>33+49+47+40+19</f>
        <v>188</v>
      </c>
      <c r="E10" s="4" t="s">
        <v>336</v>
      </c>
      <c r="F10" s="20">
        <f>92+294</f>
        <v>386</v>
      </c>
      <c r="G10" s="20">
        <f>186+706+30</f>
        <v>922</v>
      </c>
    </row>
    <row r="11" spans="1:10" ht="46.8" x14ac:dyDescent="0.3">
      <c r="A11" s="20">
        <v>6</v>
      </c>
      <c r="B11" s="1" t="s">
        <v>287</v>
      </c>
      <c r="C11" s="2">
        <v>85000</v>
      </c>
      <c r="D11" s="29">
        <f>24+29+17+33+16+49+49+51+54+55</f>
        <v>377</v>
      </c>
      <c r="E11" s="4" t="s">
        <v>337</v>
      </c>
      <c r="F11" s="20">
        <v>330</v>
      </c>
      <c r="G11" s="20">
        <f>159+700</f>
        <v>859</v>
      </c>
      <c r="I11">
        <f t="shared" ref="I11:I43" si="0">D11-F11</f>
        <v>47</v>
      </c>
    </row>
    <row r="12" spans="1:10" ht="46.8" x14ac:dyDescent="0.3">
      <c r="A12" s="20">
        <v>7</v>
      </c>
      <c r="B12" s="1" t="s">
        <v>288</v>
      </c>
      <c r="C12" s="2">
        <v>81000</v>
      </c>
      <c r="D12" s="29">
        <f>24+29+17+33+16+49+49+51+54+55</f>
        <v>377</v>
      </c>
      <c r="E12" s="4" t="s">
        <v>338</v>
      </c>
      <c r="F12" s="20">
        <v>85</v>
      </c>
      <c r="G12" s="20">
        <v>655</v>
      </c>
      <c r="I12">
        <f t="shared" si="0"/>
        <v>292</v>
      </c>
      <c r="J12">
        <f>36*9</f>
        <v>324</v>
      </c>
    </row>
    <row r="13" spans="1:10" ht="31.2" x14ac:dyDescent="0.3">
      <c r="A13" s="20">
        <v>8</v>
      </c>
      <c r="B13" s="1" t="s">
        <v>289</v>
      </c>
      <c r="C13" s="2">
        <v>127000</v>
      </c>
      <c r="D13" s="29">
        <f>39+40+43+32</f>
        <v>154</v>
      </c>
      <c r="E13" s="4" t="s">
        <v>339</v>
      </c>
      <c r="F13" s="20">
        <v>313</v>
      </c>
      <c r="G13" s="20">
        <v>272</v>
      </c>
    </row>
    <row r="14" spans="1:10" ht="31.2" x14ac:dyDescent="0.3">
      <c r="A14" s="20">
        <v>9</v>
      </c>
      <c r="B14" s="1" t="s">
        <v>290</v>
      </c>
      <c r="C14" s="2">
        <v>108000</v>
      </c>
      <c r="D14" s="29">
        <f>24+29+50+50+55</f>
        <v>208</v>
      </c>
      <c r="E14" s="4" t="s">
        <v>330</v>
      </c>
      <c r="F14" s="20">
        <v>144</v>
      </c>
      <c r="G14" s="20">
        <v>428</v>
      </c>
      <c r="I14">
        <f t="shared" si="0"/>
        <v>64</v>
      </c>
    </row>
    <row r="15" spans="1:10" ht="31.2" x14ac:dyDescent="0.3">
      <c r="A15" s="20">
        <v>10</v>
      </c>
      <c r="B15" s="1" t="s">
        <v>291</v>
      </c>
      <c r="C15" s="2">
        <v>137000</v>
      </c>
      <c r="D15" s="29">
        <f>49+49+51+54+55+20</f>
        <v>278</v>
      </c>
      <c r="E15" s="4" t="s">
        <v>340</v>
      </c>
      <c r="F15" s="20">
        <v>271</v>
      </c>
      <c r="G15" s="20">
        <v>1267</v>
      </c>
      <c r="I15">
        <f t="shared" si="0"/>
        <v>7</v>
      </c>
    </row>
    <row r="16" spans="1:10" ht="46.8" x14ac:dyDescent="0.3">
      <c r="A16" s="20">
        <v>11</v>
      </c>
      <c r="B16" s="1" t="s">
        <v>292</v>
      </c>
      <c r="C16" s="1" t="s">
        <v>211</v>
      </c>
      <c r="D16" s="29">
        <f>49+47+19+48+43</f>
        <v>206</v>
      </c>
      <c r="E16" s="4" t="s">
        <v>341</v>
      </c>
      <c r="F16" s="20"/>
      <c r="G16" s="20"/>
    </row>
    <row r="17" spans="1:9" x14ac:dyDescent="0.3">
      <c r="A17" s="20">
        <v>12</v>
      </c>
      <c r="B17" s="1" t="s">
        <v>293</v>
      </c>
      <c r="C17" s="2">
        <v>96000</v>
      </c>
      <c r="D17" s="29">
        <f>48+39+40+43+32</f>
        <v>202</v>
      </c>
      <c r="E17" s="4" t="s">
        <v>309</v>
      </c>
      <c r="F17" s="20">
        <v>370</v>
      </c>
      <c r="G17" s="20">
        <f>33+376</f>
        <v>409</v>
      </c>
      <c r="H17" t="s">
        <v>375</v>
      </c>
    </row>
    <row r="18" spans="1:9" ht="31.2" x14ac:dyDescent="0.3">
      <c r="A18" s="20">
        <v>13</v>
      </c>
      <c r="B18" s="1" t="s">
        <v>294</v>
      </c>
      <c r="C18" s="2">
        <v>111000</v>
      </c>
      <c r="D18" s="29">
        <f>17+48+20+39+40+43+32</f>
        <v>239</v>
      </c>
      <c r="E18" s="4" t="s">
        <v>331</v>
      </c>
      <c r="F18" s="20">
        <v>13</v>
      </c>
      <c r="G18" s="20">
        <f>41+460</f>
        <v>501</v>
      </c>
      <c r="I18">
        <f t="shared" si="0"/>
        <v>226</v>
      </c>
    </row>
    <row r="19" spans="1:9" ht="31.2" x14ac:dyDescent="0.3">
      <c r="A19" s="20">
        <v>14</v>
      </c>
      <c r="B19" s="1" t="s">
        <v>295</v>
      </c>
      <c r="C19" s="2">
        <v>116000</v>
      </c>
      <c r="D19" s="29">
        <f>33+20+49+47+40+19</f>
        <v>208</v>
      </c>
      <c r="E19" s="4" t="s">
        <v>342</v>
      </c>
      <c r="F19" s="20">
        <v>432</v>
      </c>
      <c r="G19" s="20">
        <f>1340+152</f>
        <v>1492</v>
      </c>
    </row>
    <row r="20" spans="1:9" x14ac:dyDescent="0.3">
      <c r="A20" s="20">
        <v>15</v>
      </c>
      <c r="B20" s="1" t="s">
        <v>296</v>
      </c>
      <c r="C20" s="2">
        <v>100000</v>
      </c>
      <c r="D20" s="29">
        <f>48+47+44+42+42</f>
        <v>223</v>
      </c>
      <c r="E20" s="4" t="s">
        <v>310</v>
      </c>
      <c r="F20" s="20">
        <v>721</v>
      </c>
      <c r="G20" s="20">
        <v>1670</v>
      </c>
    </row>
    <row r="21" spans="1:9" ht="31.2" x14ac:dyDescent="0.3">
      <c r="A21" s="20">
        <v>16</v>
      </c>
      <c r="B21" s="1" t="s">
        <v>297</v>
      </c>
      <c r="C21" s="2">
        <v>78000</v>
      </c>
      <c r="D21" s="29">
        <f>49+49+51+54+55+48</f>
        <v>306</v>
      </c>
      <c r="E21" s="4" t="s">
        <v>332</v>
      </c>
      <c r="F21" s="20">
        <f>227+86</f>
        <v>313</v>
      </c>
      <c r="G21" s="20">
        <f>18+668+163</f>
        <v>849</v>
      </c>
      <c r="I21">
        <f t="shared" si="0"/>
        <v>-7</v>
      </c>
    </row>
    <row r="22" spans="1:9" x14ac:dyDescent="0.3">
      <c r="A22" s="20">
        <v>17</v>
      </c>
      <c r="B22" s="1" t="s">
        <v>298</v>
      </c>
      <c r="C22" s="2">
        <v>76000</v>
      </c>
      <c r="D22" s="29">
        <f>49+49+51+54+55+48</f>
        <v>306</v>
      </c>
      <c r="E22" s="4" t="s">
        <v>311</v>
      </c>
      <c r="F22" s="20">
        <f>199+10+105</f>
        <v>314</v>
      </c>
      <c r="G22" s="20">
        <f>700+302</f>
        <v>1002</v>
      </c>
      <c r="I22">
        <f t="shared" si="0"/>
        <v>-8</v>
      </c>
    </row>
    <row r="23" spans="1:9" x14ac:dyDescent="0.3">
      <c r="A23" s="20">
        <v>18</v>
      </c>
      <c r="B23" s="1" t="s">
        <v>299</v>
      </c>
      <c r="C23" s="2">
        <v>92000</v>
      </c>
      <c r="D23" s="29">
        <f>49+49+51+54+55</f>
        <v>258</v>
      </c>
      <c r="E23" s="4" t="s">
        <v>312</v>
      </c>
      <c r="F23" s="20">
        <v>134</v>
      </c>
      <c r="G23" s="20">
        <v>157</v>
      </c>
      <c r="I23">
        <f t="shared" si="0"/>
        <v>124</v>
      </c>
    </row>
    <row r="24" spans="1:9" ht="46.8" x14ac:dyDescent="0.3">
      <c r="A24" s="20">
        <v>19</v>
      </c>
      <c r="B24" s="1" t="s">
        <v>300</v>
      </c>
      <c r="C24" s="2">
        <v>59000</v>
      </c>
      <c r="D24" s="29">
        <f>48+47+44+42+42+50+50+50</f>
        <v>373</v>
      </c>
      <c r="E24" s="4" t="s">
        <v>343</v>
      </c>
      <c r="F24" s="20">
        <f>297+13</f>
        <v>310</v>
      </c>
      <c r="G24" s="20">
        <v>327</v>
      </c>
      <c r="I24">
        <f t="shared" si="0"/>
        <v>63</v>
      </c>
    </row>
    <row r="25" spans="1:9" ht="46.8" x14ac:dyDescent="0.3">
      <c r="A25" s="20">
        <v>20</v>
      </c>
      <c r="B25" s="1" t="s">
        <v>213</v>
      </c>
      <c r="C25" s="2">
        <v>111000</v>
      </c>
      <c r="D25" s="29">
        <f>33+48+47+44+42+42</f>
        <v>256</v>
      </c>
      <c r="E25" s="4" t="s">
        <v>344</v>
      </c>
      <c r="F25" s="20">
        <v>345</v>
      </c>
      <c r="G25" s="20"/>
    </row>
    <row r="26" spans="1:9" ht="31.2" x14ac:dyDescent="0.3">
      <c r="A26" s="20">
        <v>21</v>
      </c>
      <c r="B26" s="1" t="s">
        <v>301</v>
      </c>
      <c r="C26" s="2">
        <v>96000</v>
      </c>
      <c r="D26" s="29">
        <f>17+49+47+48+47+44+48+42+42+43+32</f>
        <v>459</v>
      </c>
      <c r="E26" s="4" t="s">
        <v>333</v>
      </c>
      <c r="F26" s="20">
        <f>265+186</f>
        <v>451</v>
      </c>
      <c r="G26" s="20">
        <f>700+23+53</f>
        <v>776</v>
      </c>
      <c r="I26">
        <f t="shared" si="0"/>
        <v>8</v>
      </c>
    </row>
    <row r="27" spans="1:9" ht="31.2" x14ac:dyDescent="0.3">
      <c r="A27" s="20">
        <v>23</v>
      </c>
      <c r="B27" s="1" t="s">
        <v>313</v>
      </c>
      <c r="C27" s="2">
        <v>99000</v>
      </c>
      <c r="D27" s="29">
        <f>17+49+47+20+43+32</f>
        <v>208</v>
      </c>
      <c r="E27" s="4" t="s">
        <v>334</v>
      </c>
      <c r="F27" s="20">
        <v>35</v>
      </c>
      <c r="G27" s="20">
        <v>264</v>
      </c>
      <c r="I27">
        <f t="shared" si="0"/>
        <v>173</v>
      </c>
    </row>
    <row r="28" spans="1:9" ht="31.2" x14ac:dyDescent="0.3">
      <c r="A28" s="20">
        <v>24</v>
      </c>
      <c r="B28" s="1" t="s">
        <v>314</v>
      </c>
      <c r="C28" s="2">
        <v>89000</v>
      </c>
      <c r="D28" s="29">
        <f>17+49+47+20+43+32</f>
        <v>208</v>
      </c>
      <c r="E28" s="4" t="s">
        <v>334</v>
      </c>
      <c r="F28" s="20">
        <v>26</v>
      </c>
      <c r="G28" s="20">
        <f>58+270</f>
        <v>328</v>
      </c>
      <c r="I28">
        <f t="shared" si="0"/>
        <v>182</v>
      </c>
    </row>
    <row r="29" spans="1:9" x14ac:dyDescent="0.3">
      <c r="A29" s="20">
        <v>25</v>
      </c>
      <c r="B29" s="1" t="s">
        <v>302</v>
      </c>
      <c r="C29" s="2">
        <v>61000</v>
      </c>
      <c r="D29" s="29">
        <f>50+50</f>
        <v>100</v>
      </c>
      <c r="E29" s="4" t="s">
        <v>315</v>
      </c>
      <c r="F29" s="20">
        <v>369</v>
      </c>
      <c r="G29" s="20"/>
    </row>
    <row r="30" spans="1:9" x14ac:dyDescent="0.3">
      <c r="A30" s="20">
        <v>26</v>
      </c>
      <c r="B30" s="1" t="s">
        <v>307</v>
      </c>
      <c r="C30" s="2">
        <v>92000</v>
      </c>
      <c r="D30" s="29"/>
      <c r="E30" s="4"/>
      <c r="F30" s="20"/>
      <c r="G30" s="20"/>
    </row>
    <row r="31" spans="1:9" x14ac:dyDescent="0.3">
      <c r="A31" s="20">
        <v>27</v>
      </c>
      <c r="B31" s="1" t="s">
        <v>303</v>
      </c>
      <c r="C31" s="2">
        <v>134000</v>
      </c>
      <c r="D31" s="29"/>
      <c r="E31" s="4"/>
      <c r="F31" s="20"/>
      <c r="G31" s="20"/>
    </row>
    <row r="32" spans="1:9" x14ac:dyDescent="0.3">
      <c r="A32" s="20">
        <v>28</v>
      </c>
      <c r="B32" s="1" t="s">
        <v>264</v>
      </c>
      <c r="C32" s="2">
        <v>114000</v>
      </c>
      <c r="D32" s="29">
        <v>20</v>
      </c>
      <c r="E32" s="4" t="s">
        <v>316</v>
      </c>
      <c r="F32" s="20">
        <v>40</v>
      </c>
      <c r="G32" s="20">
        <v>1264</v>
      </c>
      <c r="I32">
        <f t="shared" si="0"/>
        <v>-20</v>
      </c>
    </row>
    <row r="33" spans="1:9" ht="62.4" x14ac:dyDescent="0.3">
      <c r="A33" s="20">
        <v>29</v>
      </c>
      <c r="B33" s="1" t="s">
        <v>304</v>
      </c>
      <c r="C33" s="2">
        <v>117000</v>
      </c>
      <c r="D33" s="29">
        <f>49+47+48+50+50</f>
        <v>244</v>
      </c>
      <c r="E33" s="4" t="s">
        <v>345</v>
      </c>
      <c r="F33" s="20">
        <f>62+6+67</f>
        <v>135</v>
      </c>
      <c r="G33" s="20">
        <f>62+405+10</f>
        <v>477</v>
      </c>
      <c r="I33">
        <f t="shared" si="0"/>
        <v>109</v>
      </c>
    </row>
    <row r="34" spans="1:9" ht="62.4" x14ac:dyDescent="0.3">
      <c r="A34" s="20">
        <v>30</v>
      </c>
      <c r="B34" s="1" t="s">
        <v>305</v>
      </c>
      <c r="C34" s="2">
        <v>91000</v>
      </c>
      <c r="D34" s="29">
        <f>49+47+48+50+50</f>
        <v>244</v>
      </c>
      <c r="E34" s="4" t="s">
        <v>346</v>
      </c>
      <c r="F34" s="20">
        <v>131</v>
      </c>
      <c r="G34" s="20">
        <v>577</v>
      </c>
      <c r="I34">
        <f t="shared" si="0"/>
        <v>113</v>
      </c>
    </row>
    <row r="35" spans="1:9" ht="31.8" x14ac:dyDescent="0.35">
      <c r="A35" s="20">
        <v>31</v>
      </c>
      <c r="B35" s="33" t="s">
        <v>266</v>
      </c>
      <c r="C35" s="2">
        <v>94000</v>
      </c>
      <c r="D35" s="29">
        <f>49+49+51+54+55</f>
        <v>258</v>
      </c>
      <c r="E35" s="4" t="s">
        <v>347</v>
      </c>
      <c r="F35" s="20">
        <v>150</v>
      </c>
      <c r="G35" s="20">
        <f>350+316</f>
        <v>666</v>
      </c>
      <c r="I35">
        <f t="shared" si="0"/>
        <v>108</v>
      </c>
    </row>
    <row r="36" spans="1:9" x14ac:dyDescent="0.3">
      <c r="A36" s="20">
        <v>32</v>
      </c>
      <c r="B36" s="1" t="s">
        <v>317</v>
      </c>
      <c r="C36" s="2">
        <v>61000</v>
      </c>
      <c r="D36" s="29"/>
      <c r="E36" s="4"/>
      <c r="F36" s="20">
        <v>53</v>
      </c>
      <c r="G36" s="20"/>
    </row>
    <row r="37" spans="1:9" x14ac:dyDescent="0.3">
      <c r="A37" s="20">
        <v>33</v>
      </c>
      <c r="B37" s="1" t="s">
        <v>319</v>
      </c>
      <c r="C37" s="2">
        <v>71000</v>
      </c>
      <c r="D37" s="29">
        <v>40</v>
      </c>
      <c r="E37" s="4" t="s">
        <v>320</v>
      </c>
      <c r="F37" s="20">
        <v>54</v>
      </c>
      <c r="G37" s="20">
        <v>907</v>
      </c>
    </row>
    <row r="38" spans="1:9" x14ac:dyDescent="0.3">
      <c r="D38" s="30"/>
    </row>
    <row r="39" spans="1:9" x14ac:dyDescent="0.3">
      <c r="D39" s="30"/>
    </row>
    <row r="40" spans="1:9" ht="31.2" x14ac:dyDescent="0.3">
      <c r="A40" s="1">
        <v>34</v>
      </c>
      <c r="B40" s="1" t="s">
        <v>321</v>
      </c>
      <c r="C40" s="2">
        <v>177000</v>
      </c>
      <c r="D40" s="29">
        <f>11*50</f>
        <v>550</v>
      </c>
      <c r="E40" s="4" t="s">
        <v>348</v>
      </c>
      <c r="F40" s="20">
        <v>588</v>
      </c>
      <c r="G40" s="20">
        <v>454</v>
      </c>
      <c r="I40">
        <f t="shared" si="0"/>
        <v>-38</v>
      </c>
    </row>
    <row r="41" spans="1:9" ht="31.2" x14ac:dyDescent="0.3">
      <c r="A41" s="1">
        <v>35</v>
      </c>
      <c r="B41" s="1" t="s">
        <v>322</v>
      </c>
      <c r="C41" s="2">
        <v>51000</v>
      </c>
      <c r="D41" s="29">
        <f>11*50</f>
        <v>550</v>
      </c>
      <c r="E41" s="4" t="s">
        <v>349</v>
      </c>
      <c r="F41" s="20">
        <v>266</v>
      </c>
      <c r="G41" s="20">
        <v>842</v>
      </c>
      <c r="I41">
        <f t="shared" si="0"/>
        <v>284</v>
      </c>
    </row>
    <row r="42" spans="1:9" ht="31.2" x14ac:dyDescent="0.3">
      <c r="A42" s="1">
        <v>36</v>
      </c>
      <c r="B42" s="1" t="s">
        <v>323</v>
      </c>
      <c r="C42" s="2">
        <v>49000</v>
      </c>
      <c r="D42" s="29">
        <f>11*50</f>
        <v>550</v>
      </c>
      <c r="E42" s="4" t="s">
        <v>350</v>
      </c>
      <c r="F42" s="20">
        <v>248</v>
      </c>
      <c r="G42" s="20">
        <v>837</v>
      </c>
      <c r="I42">
        <f t="shared" si="0"/>
        <v>302</v>
      </c>
    </row>
    <row r="43" spans="1:9" x14ac:dyDescent="0.3">
      <c r="A43" s="1">
        <v>37</v>
      </c>
      <c r="B43" s="1" t="s">
        <v>324</v>
      </c>
      <c r="C43" s="2">
        <v>62000</v>
      </c>
      <c r="D43" s="29"/>
      <c r="E43" s="4"/>
      <c r="F43" s="20"/>
      <c r="G43" s="20"/>
      <c r="I43">
        <f t="shared" si="0"/>
        <v>0</v>
      </c>
    </row>
    <row r="44" spans="1:9" x14ac:dyDescent="0.3">
      <c r="D44" s="32"/>
    </row>
    <row r="45" spans="1:9" ht="24.6" x14ac:dyDescent="0.4">
      <c r="A45" s="65" t="s">
        <v>376</v>
      </c>
      <c r="B45" s="65"/>
      <c r="C45" s="65"/>
      <c r="D45" s="65"/>
      <c r="E45" s="65"/>
    </row>
    <row r="46" spans="1:9" x14ac:dyDescent="0.3">
      <c r="D46" s="32"/>
    </row>
    <row r="47" spans="1:9" x14ac:dyDescent="0.3">
      <c r="A47" s="1">
        <v>1</v>
      </c>
      <c r="B47" s="1" t="s">
        <v>326</v>
      </c>
      <c r="C47" s="2">
        <v>90000</v>
      </c>
      <c r="D47" s="29">
        <f>19+50+49+44+42+43+20+20</f>
        <v>287</v>
      </c>
      <c r="E47" s="4" t="s">
        <v>366</v>
      </c>
    </row>
    <row r="48" spans="1:9" x14ac:dyDescent="0.3">
      <c r="A48" s="1">
        <v>2</v>
      </c>
      <c r="B48" s="1" t="s">
        <v>327</v>
      </c>
      <c r="C48" s="2">
        <v>60000</v>
      </c>
      <c r="D48" s="29">
        <f>50+49+44+42+43+43+44+50</f>
        <v>365</v>
      </c>
      <c r="E48" s="4" t="s">
        <v>367</v>
      </c>
    </row>
    <row r="49" spans="1:5" x14ac:dyDescent="0.3">
      <c r="A49" s="1">
        <v>3</v>
      </c>
      <c r="B49" s="1" t="s">
        <v>328</v>
      </c>
      <c r="C49" s="2">
        <v>63000</v>
      </c>
      <c r="D49" s="29">
        <v>0</v>
      </c>
      <c r="E49" s="4" t="s">
        <v>368</v>
      </c>
    </row>
    <row r="50" spans="1:5" x14ac:dyDescent="0.3">
      <c r="A50" s="1">
        <v>4</v>
      </c>
      <c r="B50" s="1" t="s">
        <v>263</v>
      </c>
      <c r="C50" s="2">
        <v>61000</v>
      </c>
      <c r="D50" s="29">
        <v>20</v>
      </c>
      <c r="E50" s="4" t="s">
        <v>316</v>
      </c>
    </row>
    <row r="51" spans="1:5" ht="31.2" x14ac:dyDescent="0.3">
      <c r="A51" s="1">
        <v>5</v>
      </c>
      <c r="B51" s="1" t="s">
        <v>329</v>
      </c>
      <c r="C51" s="2">
        <v>100000</v>
      </c>
      <c r="D51" s="29">
        <f>12*50</f>
        <v>600</v>
      </c>
      <c r="E51" s="4" t="s">
        <v>351</v>
      </c>
    </row>
    <row r="52" spans="1:5" ht="25.5" customHeight="1" x14ac:dyDescent="0.3">
      <c r="A52" s="20"/>
      <c r="B52" s="1" t="s">
        <v>306</v>
      </c>
      <c r="C52" s="2">
        <v>100000</v>
      </c>
      <c r="D52" s="29">
        <f>50+50+55+18</f>
        <v>173</v>
      </c>
    </row>
  </sheetData>
  <mergeCells count="2">
    <mergeCell ref="A2:G2"/>
    <mergeCell ref="A45:E45"/>
  </mergeCells>
  <pageMargins left="0.7" right="0.7" top="0.75" bottom="0.75" header="0.3" footer="0.3"/>
  <pageSetup paperSize="12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7</vt:i4>
      </vt:variant>
    </vt:vector>
  </HeadingPairs>
  <TitlesOfParts>
    <vt:vector size="7" baseType="lpstr">
      <vt:lpstr>K44</vt:lpstr>
      <vt:lpstr>K45</vt:lpstr>
      <vt:lpstr>K46</vt:lpstr>
      <vt:lpstr>K47</vt:lpstr>
      <vt:lpstr>K48</vt:lpstr>
      <vt:lpstr>Tổng hợp Đại Trà</vt:lpstr>
      <vt:lpstr>Tổng hợp CLC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Linh Thuy</cp:lastModifiedBy>
  <cp:lastPrinted>2023-09-06T07:21:46Z</cp:lastPrinted>
  <dcterms:created xsi:type="dcterms:W3CDTF">2023-06-13T07:30:57Z</dcterms:created>
  <dcterms:modified xsi:type="dcterms:W3CDTF">2023-09-07T09:09:42Z</dcterms:modified>
</cp:coreProperties>
</file>